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kaczorowski\Desktop\C_drive-Desktop\0_Master-TIP-Amendment-Table\"/>
    </mc:Choice>
  </mc:AlternateContent>
  <xr:revisionPtr revIDLastSave="0" documentId="13_ncr:1_{300C8B48-0454-42C4-A627-9AAA20F67726}" xr6:coauthVersionLast="47" xr6:coauthVersionMax="47" xr10:uidLastSave="{00000000-0000-0000-0000-000000000000}"/>
  <bookViews>
    <workbookView xWindow="-108" yWindow="-108" windowWidth="23256" windowHeight="12576" xr2:uid="{C223C68C-B33D-45F9-9877-6C970ED4BF9D}"/>
  </bookViews>
  <sheets>
    <sheet name="Sheet1" sheetId="1" r:id="rId1"/>
  </sheets>
  <definedNames>
    <definedName name="_xlnm.Print_Area" localSheetId="0">Sheet1!$A$4:$M$25</definedName>
    <definedName name="_xlnm.Print_Titles" localSheetId="0">Sheet1!$1:$3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1" i="1" l="1"/>
  <c r="J241" i="1"/>
  <c r="K240" i="1"/>
  <c r="J240" i="1"/>
  <c r="K239" i="1"/>
  <c r="J239" i="1"/>
  <c r="K238" i="1"/>
  <c r="J238" i="1"/>
  <c r="K237" i="1"/>
  <c r="J237" i="1"/>
  <c r="K235" i="1"/>
  <c r="J235" i="1"/>
  <c r="K233" i="1"/>
  <c r="J233" i="1"/>
  <c r="K232" i="1"/>
  <c r="J232" i="1"/>
  <c r="K231" i="1"/>
  <c r="J231" i="1"/>
  <c r="K230" i="1"/>
  <c r="J230" i="1"/>
  <c r="K229" i="1"/>
  <c r="J229" i="1"/>
  <c r="K228" i="1"/>
  <c r="J228" i="1"/>
  <c r="K227" i="1"/>
  <c r="J227" i="1"/>
  <c r="K226" i="1"/>
  <c r="J226" i="1"/>
  <c r="K225" i="1"/>
  <c r="J225" i="1"/>
  <c r="K224" i="1"/>
  <c r="K223" i="1"/>
  <c r="J223" i="1"/>
  <c r="K222" i="1"/>
  <c r="J222" i="1"/>
  <c r="K221" i="1"/>
  <c r="J221" i="1"/>
  <c r="K219" i="1"/>
  <c r="J219" i="1"/>
  <c r="K218" i="1"/>
  <c r="J218" i="1"/>
  <c r="K217" i="1"/>
  <c r="J217" i="1"/>
  <c r="K216" i="1"/>
  <c r="J216" i="1"/>
  <c r="K215" i="1"/>
  <c r="J215" i="1"/>
  <c r="J214" i="1"/>
  <c r="L214" i="1" s="1"/>
  <c r="K214" i="1" s="1"/>
  <c r="K213" i="1"/>
  <c r="J213" i="1"/>
  <c r="L212" i="1"/>
  <c r="K212" i="1" s="1"/>
  <c r="J210" i="1"/>
  <c r="K209" i="1"/>
  <c r="J209" i="1"/>
  <c r="L208" i="1"/>
  <c r="K208" i="1" s="1"/>
  <c r="K207" i="1"/>
  <c r="J207" i="1"/>
  <c r="K206" i="1"/>
  <c r="J206" i="1"/>
  <c r="K205" i="1"/>
  <c r="K204" i="1"/>
  <c r="K203" i="1"/>
  <c r="J203" i="1"/>
  <c r="J202" i="1"/>
  <c r="J201" i="1"/>
  <c r="L201" i="1" s="1"/>
  <c r="K201" i="1" s="1"/>
  <c r="L200" i="1"/>
  <c r="K200" i="1" s="1"/>
  <c r="O192" i="1"/>
  <c r="J212" i="1" l="1"/>
  <c r="J200" i="1"/>
  <c r="O193" i="1"/>
  <c r="O176" i="1"/>
  <c r="O177" i="1"/>
  <c r="O84" i="1" l="1"/>
  <c r="P84" i="1" s="1"/>
</calcChain>
</file>

<file path=xl/sharedStrings.xml><?xml version="1.0" encoding="utf-8"?>
<sst xmlns="http://schemas.openxmlformats.org/spreadsheetml/2006/main" count="1712" uniqueCount="490">
  <si>
    <t>TIP Amendments - Birmingham MPO</t>
  </si>
  <si>
    <t>Description</t>
  </si>
  <si>
    <t>Scope</t>
  </si>
  <si>
    <t>Fiscal Year</t>
  </si>
  <si>
    <t>Total Estimated Cost</t>
  </si>
  <si>
    <t xml:space="preserve"> Action Requested</t>
  </si>
  <si>
    <t>Federal Estimated Cost</t>
  </si>
  <si>
    <t>Conformity Status*</t>
  </si>
  <si>
    <t>Project Sponsor</t>
  </si>
  <si>
    <t>MPO Approval Date</t>
  </si>
  <si>
    <t>Birmingham</t>
  </si>
  <si>
    <t>Delete</t>
  </si>
  <si>
    <t>TR</t>
  </si>
  <si>
    <t>Exempt</t>
  </si>
  <si>
    <t>Federal Aid Number</t>
  </si>
  <si>
    <t>Mountain Brook</t>
  </si>
  <si>
    <t>PE</t>
  </si>
  <si>
    <t>CN</t>
  </si>
  <si>
    <t>Funding Source</t>
  </si>
  <si>
    <t>Project  Reference Number</t>
  </si>
  <si>
    <t>UT</t>
  </si>
  <si>
    <t>St. Clair County</t>
  </si>
  <si>
    <t>RW</t>
  </si>
  <si>
    <t>Hoover</t>
  </si>
  <si>
    <t>Jefferson County</t>
  </si>
  <si>
    <t>CR-46 (HUEYTOWN ROAD) ADDITIONAL TURN LANES AND INTERSECTION IMPROVEMENTS FROM WALKER AVENUE TO NORTH OF HILLSIDE DRIVE</t>
  </si>
  <si>
    <t>ALDOT</t>
  </si>
  <si>
    <t>Non-Exempt*</t>
  </si>
  <si>
    <t>SP</t>
  </si>
  <si>
    <t>BJCTA</t>
  </si>
  <si>
    <t>State/Local Estimated Cost</t>
  </si>
  <si>
    <t>IM-I059()</t>
  </si>
  <si>
    <t>Interstate Maintenance</t>
  </si>
  <si>
    <t>Bridge</t>
  </si>
  <si>
    <t>Bessemer</t>
  </si>
  <si>
    <t>PEDESTRIAN BRIDGE OVER SR-150 BETWEEN BERKLEY AVE AND CLARENDON AVE - CITY OF BESSEMER</t>
  </si>
  <si>
    <t>Midfield</t>
  </si>
  <si>
    <t>BR-0269()</t>
  </si>
  <si>
    <t>Surface Transportation Program - Any Area</t>
  </si>
  <si>
    <t>-</t>
  </si>
  <si>
    <t>IM-I065()</t>
  </si>
  <si>
    <t>to be determined</t>
  </si>
  <si>
    <t>IM-I020()</t>
  </si>
  <si>
    <t>Vestavia Hills</t>
  </si>
  <si>
    <t>TAPAA-TA14(931)</t>
  </si>
  <si>
    <t>Calera</t>
  </si>
  <si>
    <t>CMAQ-3717()</t>
  </si>
  <si>
    <t>Center Point</t>
  </si>
  <si>
    <t xml:space="preserve">STPBH-3716(250)  </t>
  </si>
  <si>
    <t>RESURFACING, SIDEWALK ADDITIONS AND DRAINAGE IMPROVEMENTS ALONG POLLY REED ROAD FROM SR-75 TO REED ROAD NE</t>
  </si>
  <si>
    <t>RPCGB</t>
  </si>
  <si>
    <t>Add New Project</t>
  </si>
  <si>
    <t xml:space="preserve">PLANING OVERLAY AND STRIPING ON I-65 FROM THE CR-52 OVERPASS TO THE SOUTH END OF THE CAHABA RIVER BRIDGE </t>
  </si>
  <si>
    <t>Shelby County</t>
  </si>
  <si>
    <t>Move to FY2024</t>
  </si>
  <si>
    <t>STPBH-5918()</t>
  </si>
  <si>
    <t xml:space="preserve">Surface Transportation Program - Birmingham </t>
  </si>
  <si>
    <t xml:space="preserve">RESURFACING ON CR-17 (VALLEYDALE ROAD) FROM I-65 TO CR-29 (CALDWELL MILL ROAD) AND ON CR-43 (BEAR CREEK ROAD) FROM SR-38 (US-280) TO SR-25 </t>
  </si>
  <si>
    <t>STPBH-3715(255)</t>
  </si>
  <si>
    <t>GALLERIA BOULEVARD EXTENSION FROM CR-458 (LORNA ROAD) TO SR-150</t>
  </si>
  <si>
    <t>Add RW Phase</t>
  </si>
  <si>
    <t>Congestion Mitigation Air Quality (CMAQ)</t>
  </si>
  <si>
    <t>INTERSECTION IMPROVEMENTS ON SR-25(US-411) AT PARK AVENUE</t>
  </si>
  <si>
    <t>INTERSECTION IMPROVEMENTS ON SR-25(US-411) AT CR-6 (SANIE ROAD/SIMPSON ROAD)</t>
  </si>
  <si>
    <t>Add $300,000 of MPO TAP funds</t>
  </si>
  <si>
    <t>TAPAA-TA18(913)</t>
  </si>
  <si>
    <t xml:space="preserve">$638,301 of TAP Any Area - $300,000 of MPO TAP </t>
  </si>
  <si>
    <t>MULTI-USE TRAIL EXTENSION PEDESTRIAN BRIDGE AND ADA COMPLIANT ACCESS RAMP ALONG SR-150 ON AN ABANDONED RAILROAD BETWEEN BERKLEY AVENUE AND CAROLINA AVENUE</t>
  </si>
  <si>
    <t>PAVEMENT REHABILITATION ON I-65 FROM WALKER CHAPEL ROAD INTERCHANGE TO CR-112 (MOUNT OLIVE ROAD INTERCHANGE)</t>
  </si>
  <si>
    <t>IM-I459()</t>
  </si>
  <si>
    <t>CONCRETE PAVEMENT REHABILITATION ON I-459 FROM SR-3 (US-31) TO LORNA ROAD</t>
  </si>
  <si>
    <t>Delete Project</t>
  </si>
  <si>
    <t xml:space="preserve">RHCH-RR16(912)  </t>
  </si>
  <si>
    <t>Safety</t>
  </si>
  <si>
    <t>RAILROAD CROSSING IMPROVEMENTS SIGNALS, BELLS, GATES, SIGNS, MARKINGS AND LEDGENDS REF # 1305(XV-R) ON 22ND STREET AT CSX AT DOT # 352619R</t>
  </si>
  <si>
    <t xml:space="preserve">RHCH-RR13(909)  </t>
  </si>
  <si>
    <t>PINE LANE/REF. # 1255(XIII-R)/DOT # 639 526U</t>
  </si>
  <si>
    <t>STPAA-NR20(904)</t>
  </si>
  <si>
    <t>REGIONAL TRANSPORTATION MANAGEMENT CENTER AND ASAP PROGRAM FROM FY2020-2021</t>
  </si>
  <si>
    <t>BR-5914</t>
  </si>
  <si>
    <t>BRIDGE REPLACEMENT (BIN 015617) AND APPROACHES ON CR-24 OVER SPRING CREEK - SCP 59-810-12</t>
  </si>
  <si>
    <t>Increase CMAQ from $1,019,024 to $1,861,440</t>
  </si>
  <si>
    <t xml:space="preserve">CMAQ-3715(254)  </t>
  </si>
  <si>
    <t>SIDEWALK ON VALLEY STREET, TYLER ROAD, CLOUDLAND DRIVE, SAVOY STREET AND CLEARVIEW ROAD IN BLUFF PARK GRADE, DRAIN, CURB AND GUTTER, AND SIDEWALK</t>
  </si>
  <si>
    <t>Increase CMAQ from $72,753 to $359,071</t>
  </si>
  <si>
    <t xml:space="preserve">CMAQ-7030(600)  </t>
  </si>
  <si>
    <t>SIDEWALKS ALONG CR-42 (MASSEY ROAD) FROM SR-3 (US-31, MONTGOMERY HIGHWAY) TO CR-99 (COLUMBIANA ROAD) IN VESTAVIA HILLS</t>
  </si>
  <si>
    <t>City of Birmingham</t>
  </si>
  <si>
    <t>Delete phase</t>
  </si>
  <si>
    <t xml:space="preserve">CMAQ-3715(262)  </t>
  </si>
  <si>
    <t>STREETSCAPE IMPROVEMENTS ALONG 2ND AVE SOUTH FROM 24TH ST S TO 32ND ST S, 27TH ST S FROM 2ND AVE S TO 3RD AVE S, AND 29TH ST S FROM 2ND AVE S TO 3RD AVE S</t>
  </si>
  <si>
    <t>TAPBH-TA15(947)</t>
  </si>
  <si>
    <t>TAP - Birmingham MPO</t>
  </si>
  <si>
    <t>COMPLETE STREET AND STORMWATER REMEDIATION ON SECOND AVENUE SOUTH IN THE LAKEVIEW NEIGHBORHOOD WITHIN THE CITY LIMITS OF BIRMINGHAM.</t>
  </si>
  <si>
    <t>Wilsonville</t>
  </si>
  <si>
    <t>Add $78,613 of MPO TAP funds</t>
  </si>
  <si>
    <t xml:space="preserve">TAPNU-TA(907) </t>
  </si>
  <si>
    <t xml:space="preserve">$399,715 of TAP Any Area - $78,613 of MPO TAP </t>
  </si>
  <si>
    <t>STREETSCAPE IMPROVEMENTS FROM DOWNTOWN WILSONVILLE TO NEW COMMERCIAL DEVELOPMENT ON SR-25</t>
  </si>
  <si>
    <t>RACR-037-I59-010-PE</t>
  </si>
  <si>
    <t>State Funding</t>
  </si>
  <si>
    <t>RECONSTRUCTION AND LANE ADDITION ON I-59 FROM I-459 TO CR-10 (CHALKVILLE MOUNTAIN ROAD)</t>
  </si>
  <si>
    <t>RACR-037-I59-010-CN</t>
  </si>
  <si>
    <t>Inerstate Maintenance and State Funding</t>
  </si>
  <si>
    <t xml:space="preserve">STPAA-0139() </t>
  </si>
  <si>
    <t>FM</t>
  </si>
  <si>
    <t>RESURFACING, PLANING, STRIPING, LEVELING AND PATCHING ON SR-139 FROM THE BIBB COUNTY LINE TO  SR-25 IN WILTON</t>
  </si>
  <si>
    <t xml:space="preserve">STPAA-3720() </t>
  </si>
  <si>
    <t>RESURFACING ON MINOR PARKWAY FROM BIRMINGPORT ROAD (SR-269) TO CRUMLY CHAPEL ROAD</t>
  </si>
  <si>
    <t xml:space="preserve">STPAA-I065() </t>
  </si>
  <si>
    <t>ITS MANAGEMENT WORK PROJECT TSMO ON I-65 FOR FY-2021 FOR CALERA, ALABASTER AND PELHAM</t>
  </si>
  <si>
    <t xml:space="preserve">STPAA-0003() </t>
  </si>
  <si>
    <t>THE INSTALLATION OF ITS DEVICES AND NETWORK INFRASTRUCTURE TO SUPPORT ADVANCED CORRIDOR MANAGEMENT TSMO ON  SR-3 (US-31)</t>
  </si>
  <si>
    <t>THE INSTALLATION OF ITS DEVICES AND NETWORK INFRASTRUCTURE TO SUPPORT ADVANCED CORRIDOR MANAGEMENT (TSMO) FOR 313 SIGNALIZED INTERSECTIONS ALONG US-11, US-31, US-78 AND US-280 IN JEFFERSON AND SHELBY COUNTIES</t>
  </si>
  <si>
    <t>Inerstate Maintenance</t>
  </si>
  <si>
    <t>CONCRETE REHABILITATION, SHOULDER RECONSTRUCTION, BRIDGE RAIL RETROFIT, AND RAMP IMPROVEMENTS ON I-59 FROM JUST SOUTH OF CR-10 TO JUST PAST THE ST. CLAIR COUNTY LINE</t>
  </si>
  <si>
    <t>PAVEMENT PRESERVATION ON I-59 FROM THE PAVEMENT JOINT SOUTH OF ALABAMA ADVENTURE PKWY (EXIT 110) TO PAVEMENT JOINT SOUTH OF THE BRIDGES OVER FAIRFIELD BLVD (BINS 12318 AND 12319)</t>
  </si>
  <si>
    <t>PLANING, OVERLAY AND STRIPING ON I-20 FROM THE EAST END OF THE BRIDGE OVER 1ST AVE. NORTH TO THE EAST END OF THE BRIDGE OVER US-78 (AL-4) AT EXIT 140</t>
  </si>
  <si>
    <t>PLANING, OVERLAY AND STRIPING ON I-459 FROM .25 MILES SOUTH OF US-280(AL-38) TO .24 MILES SOUTH OF GRANTS MILL ROAD</t>
  </si>
  <si>
    <t xml:space="preserve">RPTOC-TR20() </t>
  </si>
  <si>
    <t>Transit</t>
  </si>
  <si>
    <t>SECTION 5311 APPA TRANSIT BHAM REG PARATRANSIT CONSORTSIUM (CLASTRAN) CAPITAL SUPPORT EQUIP  FY2020</t>
  </si>
  <si>
    <t xml:space="preserve">PDRPTO8-TR20() </t>
  </si>
  <si>
    <t>SECTION 5311 TRANSIT CARES ACT BHAM REG PARATRANSIT CONSORTIUM (CLAS TRAN) OPERATING FY 2020</t>
  </si>
  <si>
    <t>Add $33,494 CMAQ funding</t>
  </si>
  <si>
    <t>STPAA-0004(546)</t>
  </si>
  <si>
    <t>RESURFACING, PLANING, STRIPING, LEVELING AND PATCHING ON SR-4 (US-78) FROM 1ST AVE NORTH TO A POINT 86 FEET WEST OF 46TH ALLEY SOUTH INCLUDING EASTBOUND AND WESTBOUND LANES</t>
  </si>
  <si>
    <t>Add $59,199 CMAQ funding</t>
  </si>
  <si>
    <t>STPAA-0004(548)</t>
  </si>
  <si>
    <t>RESURFACING, PLANING, STRIPING, LEVELING AND PATCHING ON SR-4 (US-78) FROM A SPOT 86 FEET WEST OF 46TH ALLEY SOUTH TO ST. PATRICK CIRCLE</t>
  </si>
  <si>
    <t>Add $89,569 CMAQ funding</t>
  </si>
  <si>
    <t>STPAA-HSIP-0003(620)</t>
  </si>
  <si>
    <t>RESURFACING, PLANING, STRIPING, LEVELING, PATCHING AND 2FT SAFETY WIDENING ON SR-3(US-31) FROM .2 MILE NORTH OF FINLEY BLVD TO A JOINT AT 52ND AVE NORTH</t>
  </si>
  <si>
    <t>STPBH-7021()</t>
  </si>
  <si>
    <t>Clastran</t>
  </si>
  <si>
    <t>STPBH-TR21()</t>
  </si>
  <si>
    <t>FLEXIBLE FUNDS TRANSFER TO FTA FOR PARATRANSIT CONSORTIUM - ADDITIONAL FUNDING FOR FY2021 - OPERATIONS</t>
  </si>
  <si>
    <t>City of Mountain Brook</t>
  </si>
  <si>
    <t>Add $236,509 CMAQ funding</t>
  </si>
  <si>
    <t xml:space="preserve">CMAQ-3715()  </t>
  </si>
  <si>
    <t>INTERSECTION IMPROVEMENTS CAHABA RD/SR-38(US-280)/CULVER RD/LANE PARK RD-CITY OF MOUNTAIN BROOK</t>
  </si>
  <si>
    <t>City of Alabaster</t>
  </si>
  <si>
    <t>Add $400,000 CMAQ funding and modify description</t>
  </si>
  <si>
    <t xml:space="preserve">CMAQ-9802()  </t>
  </si>
  <si>
    <t>ADA UPGRADES AND IMPROVEMENTS TO BUCK CREEK MULTI-USE TRAIL FROM YMCA TO BUCK CREEK PARK: CITY OF ALABASTER .</t>
  </si>
  <si>
    <t>Add PE phase</t>
  </si>
  <si>
    <t xml:space="preserve">CMAQ-0025()  </t>
  </si>
  <si>
    <t>INTERSECTION IMPROVEMENTS ON SR-25 (US-411) AT CR-6(SANIE ROAD/SIMPSON ROAD) PHASE 2</t>
  </si>
  <si>
    <t>City of Leeds</t>
  </si>
  <si>
    <t>CMAQ-3715(271)</t>
  </si>
  <si>
    <t>INTERSECTION IMPROVEMENTS AT REX LAKE ROAD AND ZEIGLER ROAD</t>
  </si>
  <si>
    <t>na</t>
  </si>
  <si>
    <t>tbd</t>
  </si>
  <si>
    <t>INTERSECTION IMPROVEMENTS AND SIGNALIZATION AT THE I-20/US-78 INTERCHANGE (EXIT 140) IN CITY OF LEEDS</t>
  </si>
  <si>
    <t>Arc of Central Alabama</t>
  </si>
  <si>
    <t>Add New 5310 Project</t>
  </si>
  <si>
    <t>Transit 5310 funding</t>
  </si>
  <si>
    <t>Passenger Vans</t>
  </si>
  <si>
    <t>Arc of Shelby</t>
  </si>
  <si>
    <t>Passenger Van</t>
  </si>
  <si>
    <t>Passenger CNG Cutaways</t>
  </si>
  <si>
    <t>Glenwood</t>
  </si>
  <si>
    <t>Passenger vehicles and Cameras</t>
  </si>
  <si>
    <t>Kid One</t>
  </si>
  <si>
    <t>Engine, Tires, &amp; Misc Equipment</t>
  </si>
  <si>
    <t>Lakeshore Foundation</t>
  </si>
  <si>
    <t>Wheelchair accessible cart</t>
  </si>
  <si>
    <t>Lawson State Community College</t>
  </si>
  <si>
    <t>Radio System</t>
  </si>
  <si>
    <t>Travelers Aid</t>
  </si>
  <si>
    <t>Passenger van and purchased trips</t>
  </si>
  <si>
    <t>Vestavia Hills Recreation Dept</t>
  </si>
  <si>
    <t>Passenger van, phone &amp; camera</t>
  </si>
  <si>
    <t>Warrior Senior Center</t>
  </si>
  <si>
    <t>Passenger van</t>
  </si>
  <si>
    <t>ADMINISTRATIVE COSTS FOR 5310 PROGRAM MANAGEMENT - FY2020 and 2021</t>
  </si>
  <si>
    <t>Move from FY2026 to FY2021</t>
  </si>
  <si>
    <t>ACNHF-1602-(542)</t>
  </si>
  <si>
    <t>Appalachian Highway System</t>
  </si>
  <si>
    <t>BIRMINGHAM NORTHERN BELTLINE FROM SR-79 TO SR-75; INCLUDES RAMPS B AND D AT SR-79 AND RAMPS F, H, AND J AT SR-75.</t>
  </si>
  <si>
    <t>APDF-1602()</t>
  </si>
  <si>
    <t>BIRMINGHAM NORTHERN BELTLINE DUAL MAINLINE BRIDGES OVER SELF CREEK AT STATIONS 2183+00 TO 2199+00, DUAL MAINLINE BRIDGES AT STATIONS 2208+50 TO 2218+50, AND SINGLE RAMP BRIDGES ON RAMPS B AND D AT SR-79</t>
  </si>
  <si>
    <t>PLANING, OVERLAY AND STRIPING ON I-459 FROM A JOINT SOUTH OF US-280(AL-38) TO A JOINT SOUTH OF GRANTS MILL ROAD</t>
  </si>
  <si>
    <t xml:space="preserve">STPAA-0075() </t>
  </si>
  <si>
    <t>Surface Transportion Program Any Area</t>
  </si>
  <si>
    <t>STRIPING AND SURFACE TREATMENT ON SR-75 FROM THE JEFFERSON COUNTY LINE TO THE BRIDGE OVER BLACKBURN FORK RELIEF BRIDGE 0.15 MILE SOUTH OF CR-19 (REMLAP DRIVE)</t>
  </si>
  <si>
    <t xml:space="preserve">NH-0038 </t>
  </si>
  <si>
    <t>National Highway System</t>
  </si>
  <si>
    <t>RESURFACING, PLANING, STRIPING, LEVELING AND PATCHING ON SR-38 (US-280) FROM 422 FT EAST OF HUGH DANIEL DRIVE TO 317 FT EAST OF NARROWS PARKWAY</t>
  </si>
  <si>
    <t xml:space="preserve">NH-0003 </t>
  </si>
  <si>
    <t>RESURFACING, PLANING, STRIPING AND PATCHING ON SR-3 (US-31) FROM HOLLYWOOD BLVD TO UNIVERSITY BLVD</t>
  </si>
  <si>
    <t xml:space="preserve">STPAA-0007() </t>
  </si>
  <si>
    <t>STRIPING AND SURFACE TREATMENT ON SR-7 (US-11) FROM 236 FT SOUTH OF CHEROKEE DRIVE ON THE SOUTH END OF CAHABA RIVER BRIDGE TO THE ST. CLAIR COUNTY LINE</t>
  </si>
  <si>
    <t>Homewood</t>
  </si>
  <si>
    <t>Add $3,676,669 of STPBH</t>
  </si>
  <si>
    <t>STPBH-9802()</t>
  </si>
  <si>
    <t>Surface Transportion Program Birmingham Attributable</t>
  </si>
  <si>
    <t>ADDITIONAL LANES ON OXMOOR BOULEVARD FROM SUMMIT PARKWAY TO COLUMBIANA ROAD</t>
  </si>
  <si>
    <t>CMAQ-3715(270)</t>
  </si>
  <si>
    <t>Congestion Mitigation Air Quality</t>
  </si>
  <si>
    <t>Move to FY2021 and add $800,378 CMAQ funding</t>
  </si>
  <si>
    <t>Add $1,087,955 CMAQ funding</t>
  </si>
  <si>
    <t>HPP-TAPBH-CMAQ-A104(916)</t>
  </si>
  <si>
    <t>High Priority, Transporation Alternative, and Congestion Mitigation Air Quality</t>
  </si>
  <si>
    <t>PEDESTRIAN BRIDGE OVER US-31 AND SIDEWALKS IN VESTAVIA HILLS NEAR WALD PARK</t>
  </si>
  <si>
    <t>Trussville</t>
  </si>
  <si>
    <t>CMAQ-9802()</t>
  </si>
  <si>
    <t>TRUSSVILLE GREENWAY AND WALKWAY MULTI-USE TRAIL-GREENWAY FROM CHALKVILLE MTN RD (CR-10) TO CALUMET PARKWAY NEAR SR-7 (US-11) (PHASE 1)</t>
  </si>
  <si>
    <t>Springville</t>
  </si>
  <si>
    <t>ATRP2-58-2020-462-RW</t>
  </si>
  <si>
    <t>ATRIP2</t>
  </si>
  <si>
    <t xml:space="preserve">INTERSECTION IMPROVEMENTS AT SR-7 (US-11) SR-174 AND CR-9; INCLUDING A TRAFFIC SIGNAL AND TURN LANES ON ALL FOUR APPROACHES </t>
  </si>
  <si>
    <t>ATRP2-58-2020-462-CN</t>
  </si>
  <si>
    <t>CMAQ-0174()</t>
  </si>
  <si>
    <t>INTERSECTION IMPROVEMENTS AT SR-174, MURPHREES VALLEY ROAD AND SR-7 (US-11)</t>
  </si>
  <si>
    <t>Add $826,150 CMAQ funding</t>
  </si>
  <si>
    <t xml:space="preserve">CMAQ-5917(904)  </t>
  </si>
  <si>
    <t>INVERNESS COMMUNITY GREENWAY FROM INVERNESS FIRE STATION TO HOOVER'S NATURE PARK</t>
  </si>
  <si>
    <t>TAPAA-CMAQ TA14 (930)</t>
  </si>
  <si>
    <t>DOWNTOWN STREETSCAPE AND SIDEWALKS ALONG B.Y. WILLIAMS SR. DRIVE IN THE CITY OF MIDFIELD</t>
  </si>
  <si>
    <t>Adamsville</t>
  </si>
  <si>
    <t>STPBH-7234(600)</t>
  </si>
  <si>
    <t>SIDEWALKS ALONG CR-67 (HAZELWOOD ROAD) FROM BURGANDY DR TO HARRIS AVENUE</t>
  </si>
  <si>
    <t>Vincent</t>
  </si>
  <si>
    <t>Add $60,000 of MPO TAP funding</t>
  </si>
  <si>
    <t>TAPAA-TA15(909)</t>
  </si>
  <si>
    <t>Transportation Alternative Program MPO</t>
  </si>
  <si>
    <t>SIDEWALK IMPROVEMENTS ALONG SR-25 (231) FROM EMBRY DR TO CR-83 AND ALONG FLOREY ST FROM SR-25 (US-231) BETWEEN THE TWO EAST HIGHLAND DRIVES</t>
  </si>
  <si>
    <t>Add UT phase</t>
  </si>
  <si>
    <t xml:space="preserve">CMAQ-3718() </t>
  </si>
  <si>
    <t>GREENWAY AND ROAD DIET ON RICHARD ARRINGTON JR BOULEVARD FROM 15TH AVENUE SOUTH TO VALLEY AVENUE</t>
  </si>
  <si>
    <t>Add RW phase</t>
  </si>
  <si>
    <t>STPBH-7117(600)</t>
  </si>
  <si>
    <t>STREETSCAPE AND TRANSPORTATION ON 16TH STREET CORRIDOR FROM 11TH AVE NORTH TO I-65 WITHIN FOUNTAIN HEIGHTS NEIGHBORHOOD</t>
  </si>
  <si>
    <t>TAPBH-TA21()</t>
  </si>
  <si>
    <t>STREETSCAPE IMPROVEMENTS ALONG 19TH STREET NORTH FROM 1ST TO 4TH AVENUE NORTH</t>
  </si>
  <si>
    <t>Irondale</t>
  </si>
  <si>
    <t>SIDEWALKS ON 16TH ST, 2ND AVE, 5TH AVE, AND 20TH ST</t>
  </si>
  <si>
    <t>CMAQ-3715(267)</t>
  </si>
  <si>
    <t>VULCAN TRAIL EXTENSION FROM 11TH PLACE SOUTH TO GREEN SPRINGS HIGHWAY</t>
  </si>
  <si>
    <t>BIKESHARE WAYFINDING SIGNS IN DOWNTOWN BIRMINGHAM</t>
  </si>
  <si>
    <t>Modify Description and add $1,812,204 of CMAQ funding</t>
  </si>
  <si>
    <t>CMAQ-0003()</t>
  </si>
  <si>
    <t>AUXILIARY LANES ON SR-3(US-31/RED MOUNTAIN EXPRESSWAY) BETWEEN HIGHLAND AVE AND 21ST AVE. AND IMPROVEMENTS TO NORTHBOUND EXIT RAMP AT UNIVERSITY BLVD. INTERCHANGE</t>
  </si>
  <si>
    <t>STPAA-I065()</t>
  </si>
  <si>
    <t>THE INSTALLATION OF ITS INFRASTRUCTURE (COMMUNICATIONS, DETECTION, SURVEILLANCE, AND MESSAGING) TSMO ON I-65 AND SR-3/US-31 TO SUPPORT THE ADVANCED FREEWAY TRAFFIC MANAGEMENT SUBSYSTEM COMPONENT OF THE I-65/US-31 ADVANCED CORRIDOR MANAGEMENT SYSTEM</t>
  </si>
  <si>
    <t>Move from FY2024 to FY2022</t>
  </si>
  <si>
    <t>NH-I059()</t>
  </si>
  <si>
    <t>I-59 ADD LANES FROM SR-7 (US-11 1ST AVENUE NORTH) TO NORTH OF SR-75 (ROEBUCK PARKWAY)</t>
  </si>
  <si>
    <t>ALDOT/   Fultondale</t>
  </si>
  <si>
    <t>Add $174,327 of STPBH funding</t>
  </si>
  <si>
    <t>STPBH-I065(475)</t>
  </si>
  <si>
    <t>INTERSTATE LIGHTING UPGRADE ON I-65 FROM 0.7 MILES NORTH OF CR-120 (WALKER CHAPEL ROAD) EXIT 267 TO 0.25 MILES NORTH OF RIDGEBROOK ROAD JEFFERSON COUNTY</t>
  </si>
  <si>
    <t>TAPBH-TA18(932)</t>
  </si>
  <si>
    <t>MPO Transportation Alternative Program</t>
  </si>
  <si>
    <t>SIDEWALK LANDSCAPING AND LIGHTING AROUND THE HOOVER PUBLIC LIBRARY CORNER LOT BETWEEN MUNICIPAL LANE MONTGOMERY HIGHWAY AND MUNICIPAL DRIVE</t>
  </si>
  <si>
    <t>Add $124,277 of MPO TAP funding</t>
  </si>
  <si>
    <t>TAPAA-TA16(900)</t>
  </si>
  <si>
    <t>MPO and ALDOT Transportation Alternative Program</t>
  </si>
  <si>
    <t>SIDEWALKS ON GRANT ST FROM BRELAND DR TO BRIZENDINE DR ON BRIZENDINE DR FROM GRANT ST TO ELAM ST ON ELAM ST FROM BRIZENDINE DR TO BRYSON ST ON BRYSON ST FROM ELAM ST TO LOVOY ST ON LOVOY ST NORTH TO THE INTERSECTION OF SHORT ST AND BY WILLIAMS SR</t>
  </si>
  <si>
    <t>Add $792,102 of STPBH funding</t>
  </si>
  <si>
    <t>STPBH-7073(602)</t>
  </si>
  <si>
    <t>WIDEN SR-7(US-11) FROM CHALKVILLE RD TO THE CAHABA RIVER BRIDGE</t>
  </si>
  <si>
    <t>RALG-37-2020-107</t>
  </si>
  <si>
    <t>Rebuild Alabama</t>
  </si>
  <si>
    <t>BRIDGE REPAIR AND REMEDIATION OF AVE I BRIDGE (BIN 010094) OVER SR-150</t>
  </si>
  <si>
    <t>RALG-58-2020-058</t>
  </si>
  <si>
    <t>RESURFACING ON CR-9 FROM SR-7 (US-11) TO THE BLOUNT COUNTY LINE AND ON 19TH STREET FROM SR-53 (US-231) TO THE NORFOLK SOUTHERN RAILROAD</t>
  </si>
  <si>
    <t>RALG-59-2020-503</t>
  </si>
  <si>
    <t>RESURFACING 17 SITES IN THE TOWN OF VINCENT</t>
  </si>
  <si>
    <t>Fairfield</t>
  </si>
  <si>
    <t>RALG-37-2020-203</t>
  </si>
  <si>
    <t>RESURFACING E. J. OLIVER BLVD, (1.0 MILES) E. J. OLIVER BLVD BEGINS AT AARON ARONOV DR. (64TH ST.) AND ENDS AT VALLEY ROAD</t>
  </si>
  <si>
    <t>RALG-59-2020-126</t>
  </si>
  <si>
    <t xml:space="preserve">RESURFACING ON GEORGE ROY PARKWAY FROM CR-22 TO CR-87 </t>
  </si>
  <si>
    <t>NFIGR-TR21()</t>
  </si>
  <si>
    <t>SECTION 5317 TRANSIT (RURAL) KID ONE TRANSPORT SYSTEM, INC. (OPERATING) FY 2021</t>
  </si>
  <si>
    <t>TBD</t>
  </si>
  <si>
    <t>OZONE AWARENESS PROGRAM FY2022-2023</t>
  </si>
  <si>
    <t xml:space="preserve">STPBH-NR21() </t>
  </si>
  <si>
    <t>CORRIDOR FEASIBILITY STUDY OR APPLE PROGRAM FY2022-2023</t>
  </si>
  <si>
    <t>TRANSPORTATION SYSTEMS MONITORING FOR CONGESTION MANAGEMENT SYSTEM (CMS) FY2022-2023</t>
  </si>
  <si>
    <t>BUILDING COMMUNITIES PROGRAMS FY2022-2023</t>
  </si>
  <si>
    <t>JEFFERSON COUNTY COMPREHENSIVE PLAN</t>
  </si>
  <si>
    <t>Modify Description</t>
  </si>
  <si>
    <t>FTA3-TR19()</t>
  </si>
  <si>
    <t>BIRMINGHAM BRT - BUY EXPANSION BUSES - STD 40FT</t>
  </si>
  <si>
    <t>Add new project</t>
  </si>
  <si>
    <t xml:space="preserve">RHPD-RR21 </t>
  </si>
  <si>
    <t>Rail Road Safety Funds</t>
  </si>
  <si>
    <t>RR XING HAZARD ELIMINATION (INSTALL RAISED MEDIAN SEPARATOR WITH DELINEATORS ON APPROACHES) NORFOLK SOUTHERN RR IN JEFFERSON, CALHOUN, TUSCALOOSA, MADISON COUNTIES; REF # 2101HE, DOT #'S 728033C, 726013J, 727093H, 727089T, 728003K, 728030G, 731805N</t>
  </si>
  <si>
    <t xml:space="preserve">99-603-371-038-101  </t>
  </si>
  <si>
    <t>State Funds</t>
  </si>
  <si>
    <t>INSTALLATION OF WIRELESS REDUNDANCY SYSTEM FOR ADAPTIVE TRAFFIC SIGNALS FROM OFFICE PARK TO DOUG BAKER BLVD</t>
  </si>
  <si>
    <t>PLANING, OVERLAY AND TRAFFIC STRIPE FROM MP 27.132 ON GRANTS MILL ROAD TO THE CONCRETE PAVEMENT  AT MP 32.470 ON SR-7 (US-11)</t>
  </si>
  <si>
    <t>PLANING, OVERLAY AND STRIPING ON I-65 FROM THE CHILTON COUNTY LINE TO THE NORTH END OF THE BRIDGE OVER CR-263 AND CSX RAILROAD (MP 237.530)</t>
  </si>
  <si>
    <t>CONCRETE PAVEMENT REHABILITATION ON I-459 FROM LORNA ROAD (MP 14.794) TO WEST OF SHADES CREEK</t>
  </si>
  <si>
    <t xml:space="preserve">HRRR-0521 </t>
  </si>
  <si>
    <t>Safety - High Risk Rural Roads</t>
  </si>
  <si>
    <t>RESURFACING AND WIDENING ON CR-8 (SKYLINE DRIVE) FROM RICKWOOD CAVERNS ROAD EASTERLY FOR 2.140 MILES (MP 4.355)</t>
  </si>
  <si>
    <t>Move from FY2023 to FY2024</t>
  </si>
  <si>
    <t>BR-0079(500)</t>
  </si>
  <si>
    <t>Bridge Funds</t>
  </si>
  <si>
    <t>REPL BIN 004658, SR-79 OVER BLACKBURN FORK OF LITTLE WARRIOR RIVER (SUFF=44.7, STAT=SD)</t>
  </si>
  <si>
    <t>BRIDGE REPLACEMENT (BIN 009187) ON SR-269 (BIRMINGPORT ROAD) OVER THE LOCUST FORK OF THE WARRIOR RIVER</t>
  </si>
  <si>
    <t>Add $160,000 of MPO TAP funding</t>
  </si>
  <si>
    <t xml:space="preserve">SICARD HOLLOW ROAD TUNNEL SAFE ROUTE FOR NON-DRIVERS. THIS PROJECT IS LOCATED AT A TUNNEL TO BE CONSTRUCTED UNDER SICARD HOLLOW ROAD IN LIBERTY PARK </t>
  </si>
  <si>
    <t>Montevallo</t>
  </si>
  <si>
    <t xml:space="preserve">TAPAA-TA21(924)   </t>
  </si>
  <si>
    <t>Transportation Alternative Program - Any Area</t>
  </si>
  <si>
    <t>SIDEWALKS ALONG SR-25 IN THE CITY OF MONTEVALLO</t>
  </si>
  <si>
    <t>Hueytown</t>
  </si>
  <si>
    <t>TAPOA-TA21(902)</t>
  </si>
  <si>
    <t>SIDEWALKS ON FOREST ROAD, FAIRLAWN DRIVE, CAMBRIDGE ROAD, PARSONS DRIVE, 22ND STREET AND SUNRISE BOULEVARD; ALSO A SIDEWALK ON FOREST ROAD CONNECTING  TO 21ST STREET</t>
  </si>
  <si>
    <t>Add $1,123,241 of STPBH funding</t>
  </si>
  <si>
    <t>UAB</t>
  </si>
  <si>
    <t>CMAQ-3718()</t>
  </si>
  <si>
    <t>ADD BIKE LANES AND STREETSCAPE IMPROVEMENTS ALONG 13TH STREET SOUTH FROM 4TH AVE SOUTH TO 10TH AVE SOUTH</t>
  </si>
  <si>
    <t xml:space="preserve">Surface Transportation Birmingham Attributable - CRRSSA Funds </t>
  </si>
  <si>
    <t>TECHNICAL ASSISTANCE SAFETY PROJECT PLANNING - FY2021-2023</t>
  </si>
  <si>
    <t>DISTRACTED DRIVING OUTREACH AND EDUCATION - UAB TRIP LAB - FY2021-2023</t>
  </si>
  <si>
    <t>CRSA-NR21()</t>
  </si>
  <si>
    <t xml:space="preserve">CRRSAA Funds </t>
  </si>
  <si>
    <t>ENHANCEMENTS AND IMPROVEMENTS TO THE SURFACE TRANSPORTATION ITS NETWORK</t>
  </si>
  <si>
    <t>FTA 5310</t>
  </si>
  <si>
    <t xml:space="preserve">Capital purchases for 5310 projects </t>
  </si>
  <si>
    <t>Operational expenses for 5310 projects</t>
  </si>
  <si>
    <t>ClasTran</t>
  </si>
  <si>
    <t>FLEXIBLE FUNDS TRANSFER TO FTA FOR PARATRANSIT CONSORTIUM - PURCHASED TRANSPORTATION</t>
  </si>
  <si>
    <t>CONCRETE PAVEMENT REHAB, RESURFACING AND GUARDRAIL RESET ON I-65 FROM 16TH STREET NORTH OVERPASS TO DANIEL PAYNE DRIVE.</t>
  </si>
  <si>
    <t xml:space="preserve">TAPAA-TA18(912)  </t>
  </si>
  <si>
    <t>SIDEWALKS ALONG ALDEN AVENUE FROM 8TH STREET TO 12TH STREET AND ALONG 12TH STREET FROM ALDEN AVENUE TO 12TH AVENUE</t>
  </si>
  <si>
    <t>Add $600,000 of CMAQ funding from previous year</t>
  </si>
  <si>
    <t>CMAQ-NR21()</t>
  </si>
  <si>
    <t>OZONE AWARENESS PROGRAM FY 2022 - FY 2023</t>
  </si>
  <si>
    <t>Add $554,936 CMAQ funding</t>
  </si>
  <si>
    <t>RHPD-RR21()</t>
  </si>
  <si>
    <t>RAILROAD CROSSING IMPROVEMENT, SIGNALS AND REPLACING CANTILEVER AT 31ST STREET AND NORFOLK SOUTHERN RAILWAY, DOT NO. 725384R</t>
  </si>
  <si>
    <t>RAILROAD CROSSING IMPROVEMENT, SIGNALS, MARKINGS, LEGENDS AND SIGNS AT 24TH STREET SOUTHWEST AND NORFOLK SOUTHERN RAILWAY, DOT NO. 725383J</t>
  </si>
  <si>
    <t>RAILROAD CROSSING IMPROVEMENTS, SIGNALS, GATES BELLS, LEGENDS AND MARKINGS AT CR-44 (1ST AVENUE WEST) AND CSX RAILROAD DOT NO. 352263K</t>
  </si>
  <si>
    <t>RAILROAD CROSSING IMPROVEMENTS, SIGNALS, BELLS, GATES, SIGNS, LEGENDS AND MARKINGS AT 6TH AVENUE SOUTHWEST AND CSX RAILROAD, DOT NO. 352264S</t>
  </si>
  <si>
    <t>RAILROAD CROSSING IMPROVEMENT, LEGENDS AND MARKINGS AND STOP BAR AT GRANT STREET AND NORFOLK SOUTHERN RAILWAY, DOT # 725407V</t>
  </si>
  <si>
    <t>RAILROAD CROSSING IMPROVEMENTS, GATES, SIGNS, LEGENDS AND MARKINGS AT SR-261 (HELENA ROAD) AND CSX RAILROAD, DOT NO. 639543K</t>
  </si>
  <si>
    <t>RAILROAD CROSSING IMPROVEMENTS, SIGNALS, GATES, BELLS, CONCRETE PANELS, SIGNS, LEGENDS AND MARKINGS AT CR-51 AND CSX RAILROAD, DOT NO 639416J</t>
  </si>
  <si>
    <t>Add $4,519,346 of CMAQ funds and modify description</t>
  </si>
  <si>
    <t>NH-CMAQ 0003 (630)</t>
  </si>
  <si>
    <t>National Highway System and Congestion Mitigation Air Quality</t>
  </si>
  <si>
    <t>RESURFACING AUXILIARY LANES RAMP IMPROVEMENTS MEDIAN BARRIER RAIL AND BRIDGE RAIL RETROFITS ON SR-3 (US-31) FROM BONITA DRIVE TO 2ND AVE SOUTH</t>
  </si>
  <si>
    <t>ATRP2-37-2021-109</t>
  </si>
  <si>
    <t xml:space="preserve">Add RW phase and split funding; $6,500,000 CRRSSA, $3,688,000 STPAA, &amp; $922,000 local </t>
  </si>
  <si>
    <t>STPAA-7112()</t>
  </si>
  <si>
    <t>CRRSAA and STPAA</t>
  </si>
  <si>
    <t>ADDITIONAL LANES ON SR-261 FROM BEARDEN ROAD TO SR-3 (US-31)</t>
  </si>
  <si>
    <t>Add  $7,098,428 STPBH (remaining $14,604,972 is STPAA funding)</t>
  </si>
  <si>
    <t>STPAA and STPBH</t>
  </si>
  <si>
    <t>Hoover/Shelby County</t>
  </si>
  <si>
    <t>STPBH-9802(905)</t>
  </si>
  <si>
    <t>Surface Transportion Program Birmingham Attributable(STPBH)</t>
  </si>
  <si>
    <t>VALLEYDALE RD FROM CALDWELL MILL RD TO MEADOW DRIVE - PHASE 1</t>
  </si>
  <si>
    <t xml:space="preserve">ST-037-I59-013 </t>
  </si>
  <si>
    <t>REPAIR AND REPLACEMENTS OF ENTRANCE AND EXIT RAMPS ON I-59/20 AT MCASHAN DRIVE</t>
  </si>
  <si>
    <t xml:space="preserve">STPAA-NR22() </t>
  </si>
  <si>
    <t>REGIONAL TRANSPORTATION MANAGEMENT CENTER AND ASAP PROGRAM FOR FY-2022</t>
  </si>
  <si>
    <t>Increase from $250,000 to $464,236 total</t>
  </si>
  <si>
    <t xml:space="preserve">STPBH-3716(256) </t>
  </si>
  <si>
    <t>BRIDGE REPLACEMENT (BIN #012869) ON OLD BROOK TRAIL OVER LITTLE SHADES CREEK AND BRIDGE REHABILITATION (BIN #002873) ON CANTERBURY ROAD OVER WATKINS CREEK</t>
  </si>
  <si>
    <t>Alabaster</t>
  </si>
  <si>
    <t>ADDITIONAL LANES ON SR-119 FROM CR-80 TO CR-12 - PHASE 2</t>
  </si>
  <si>
    <t>MPO Transportation Alternative Program (TAP)</t>
  </si>
  <si>
    <t>Center Point Community Center to Erwin Intermediate School - City of Center Point</t>
  </si>
  <si>
    <t>Thompson Middle School to Thompson High School - City of Alabaster</t>
  </si>
  <si>
    <t xml:space="preserve">CMAQ-TA15(903)  </t>
  </si>
  <si>
    <t>18TH STREET REVITALIZATION FROM 28TH AVENUE SOUTH TO A POINT APPROXIMATELY 1000' NORTH OF ROSEDALE DRIVE IN THE CITY OF HOMEWOOD</t>
  </si>
  <si>
    <t xml:space="preserve">BR-0023() </t>
  </si>
  <si>
    <t>BRIDGE REPLACEMENT ON SR-23 AT BRANCH OF LITTLE CANOE CREEK (BIN 000226)</t>
  </si>
  <si>
    <t>Add $595,430 CMAQ funding</t>
  </si>
  <si>
    <t>CMAQ-0025(558)</t>
  </si>
  <si>
    <t>INTERSECTION IMPROVEMENTS ON SR-25(US-411) AT CR-6(SANIE ROAD/SIMPSON ROAD) PHASE 2</t>
  </si>
  <si>
    <t>Add $59,322 STPBH funding</t>
  </si>
  <si>
    <t>M-7008(002)</t>
  </si>
  <si>
    <t>I-59 ACCESS RD FROM HICKORY DR TO 4TH AVE.</t>
  </si>
  <si>
    <t>Since September 2019 -  MPO Policy Committee</t>
  </si>
  <si>
    <t>Move to FY2022</t>
  </si>
  <si>
    <t>APDF-1602(542)</t>
  </si>
  <si>
    <t xml:space="preserve">Appalachian Development Highway System </t>
  </si>
  <si>
    <t>BIRMINGHAM NORTHERN BELTLINE PARTIAL EASTBOUND BASE AND PAVE FROM SR 79 TO SR 75; EASTBOUND MAINLINE BRIDGES AND SINGLE RAMP BRIDGE B AT SR 79</t>
  </si>
  <si>
    <t>ST-037-I59-013</t>
  </si>
  <si>
    <t>RACR-059-003-008</t>
  </si>
  <si>
    <t>CONCRETE PAVEMENT FROM SR-3 (US-31) TO SR-25 OUTSIDE SOUTHBOUND LANES</t>
  </si>
  <si>
    <t>Move outside TIP</t>
  </si>
  <si>
    <t xml:space="preserve">BR-0119(513)  </t>
  </si>
  <si>
    <t>REPLACE BRIDGE, BIN 001308, SR-119 OVER SHEPARD BRANCH (SUFF=56.3, STATUS=FO)</t>
  </si>
  <si>
    <t>STPBHF-7026()</t>
  </si>
  <si>
    <t>CR-2303 (LAKESHORE PKWY) AT I-65 INTERCHANGE MODIFICATIONS.</t>
  </si>
  <si>
    <t>HPP-A139()</t>
  </si>
  <si>
    <t>High Priority and Congressional Earmark Projects</t>
  </si>
  <si>
    <t>HELENA BYPASS FROM CR-52 WEST OF HELENA TO SR-261 NORTH OF HELENA</t>
  </si>
  <si>
    <t xml:space="preserve">&gt;SHADES CREEK GREENWAY MULTI-USE TRAIL SHADES CREEK  GREENWAY - 1. ON-ROAD CONNECTION VIA ELDER STREET MONCLAIR ROAD AND CRESTWOOD BLVD FROM 15TH STREET TO 20TH ST.  2. OFF-ROAD TRAIL ALONG SHADESCREEK. CONNECTORS ALONG GREENWAY TRAIL </t>
  </si>
  <si>
    <t>Add $1,081,335 of CMAQ funding</t>
  </si>
  <si>
    <t>TAPBH-CMAQ 3715 (262)</t>
  </si>
  <si>
    <t>STREETSCAPE IMPROVEMENTS ALONG 2ND AVE S FROM 24TH ST S TO 32ND ST S, 27TH ST S FROM 2ND AVE S TO 3RD AVE S, AND 29TH ST S FROM 2ND AVE S TO 3RD AVE S</t>
  </si>
  <si>
    <t>Add $80,000 of STPBH funding</t>
  </si>
  <si>
    <t xml:space="preserve">STPBH-7117(600)   </t>
  </si>
  <si>
    <t>STREETSCAPE AND TRANSPORTATION IMPROVEMENTS ON 16TH STREET CORRIDOR FROM 11TH AVE NORTH TO I-65 WITHIN FOUNTAIN HEIGHTS NEIGHBORHOOD</t>
  </si>
  <si>
    <t>Add $1,672,184 of STPBH funding</t>
  </si>
  <si>
    <t>Add $638,625 of CMAQ funding</t>
  </si>
  <si>
    <t xml:space="preserve">CMAQ-7282(600)  </t>
  </si>
  <si>
    <t>SIDEWALK ALONG CR-1142 (CHAPEL ROAD) FROM PARK AVE TO STONE BROOK PKWY (CITY OF HOOVER)</t>
  </si>
  <si>
    <t>Add $1,400,786 of CMAQ funding</t>
  </si>
  <si>
    <t>Add $1,100,000 of STPBH funding</t>
  </si>
  <si>
    <t>STPBH-TR19(900)</t>
  </si>
  <si>
    <t>BIRMINGHAM RIDE SHARE PROGRAM FY2022-2023</t>
  </si>
  <si>
    <t>Leeds</t>
  </si>
  <si>
    <t xml:space="preserve">TAPAA-TA22(911)   </t>
  </si>
  <si>
    <t>Transportation Alternative Program Any Area</t>
  </si>
  <si>
    <t>DOWNTOWN STREETSCAPE IMPROVEMENTS ALONG SR-4 (US-78 / PARKWAY DRIVE) AND SR-25 (US-411 / 9TH STREET) IN LEEDS</t>
  </si>
  <si>
    <t xml:space="preserve">TAPAA-TA22(910)   </t>
  </si>
  <si>
    <t>SIDEWALKS ALONG MILSTEAD ROAD AND HIGHLAND DRIVE IN THE GLEN OAKS COMMUNITY OF FAIRFIELD</t>
  </si>
  <si>
    <t xml:space="preserve">STPBH-3716(253)  </t>
  </si>
  <si>
    <t>UPGRADE AND REPLACE INTERSTATE LIGHTING ALONG I-20/59 FROM 3700 EAST OF THE EB STEPHENS EXPRESSWAY INTERCHANGE TO 2000 EAST OF THE I-20/59 SPLIT</t>
  </si>
  <si>
    <t>Add $1,106,162 of STPBH funding</t>
  </si>
  <si>
    <t>NHS, CMAQ, and STPBH</t>
  </si>
  <si>
    <t>Add $1,156,897 to cover overruns</t>
  </si>
  <si>
    <t>IM-I020(356)</t>
  </si>
  <si>
    <t>PAVEMENT REHABILITATION ON I-20 FROM EXIT 140 TO THE ST. CLAIR COUNTY LINE</t>
  </si>
  <si>
    <t xml:space="preserve">BR-0007() </t>
  </si>
  <si>
    <t>BRIDGE REPLACEMENT ON SR-7 (US-11) OVER THE LITTLE CAHABA RIVER (BIN 000486)</t>
  </si>
  <si>
    <t xml:space="preserve">ATRP2-58-2022-058  </t>
  </si>
  <si>
    <t>ADDING TURN LANES ON SR-25 (US-411) AT KERR ROAD; ALSO ADDING RIGHT TURN LANE ON KERR ROAD</t>
  </si>
  <si>
    <t xml:space="preserve">RHCH-RR22() </t>
  </si>
  <si>
    <t>RR XING HAZARD ELIMINATION IMPROVEMENTS FOR THE INSTALLATION OF SIGNALS, GATES, BELLS, SIGNS, LEGEND AND MARKINGS AT CR-26 (FULTON SPRINGS ROAD) AND CSX RAILROAD DOT NO 352277T</t>
  </si>
  <si>
    <t>PLANING, OVERLAY AND STRIPING ON I-459 FROM THE NORTH END OF THE BRIDGE OVER SR-150 TO THE SOUTH END OF THE BRIDGE OVER US-31</t>
  </si>
  <si>
    <t>BR-0004()</t>
  </si>
  <si>
    <t>REPLACE BRIDGE, BIN 000884, SR-4 (US-78) OVER LITTLE CAHABA RIVER (SUFF=58.4, STATUS=FO)</t>
  </si>
  <si>
    <t>BR-7044(600)</t>
  </si>
  <si>
    <t>BR REPL AND APP ON SR-3 (US-31) BIN# 002243 OVER SOU RR #3-37-15.8B</t>
  </si>
  <si>
    <t>American Rescue Plan (ARP)</t>
  </si>
  <si>
    <t>Operational Expenses for 5310 projects</t>
  </si>
  <si>
    <t>Carbon Reduction Program</t>
  </si>
  <si>
    <t xml:space="preserve">CMAQ-7282()  </t>
  </si>
  <si>
    <t>Add $401,061 of CMAQ funding</t>
  </si>
  <si>
    <t>Add $240,000 of MPO TAP funding</t>
  </si>
  <si>
    <t>Move inside TIP</t>
  </si>
  <si>
    <t>CRPAA-MR21()</t>
  </si>
  <si>
    <t>Carbon Reduction Program Any Area</t>
  </si>
  <si>
    <t>5-YEAR RTOP TRAFFIC OPERATIONS PROGRAM (RTOP) ON ALL U.S. AND SR. SIGNALIZED INTERSECTIONS IN JEFFERSON AND SHELBY COUNTIES YEAR 2023 AND 2024</t>
  </si>
  <si>
    <t>CRPAA-I059()</t>
  </si>
  <si>
    <t>THE INSTALLATION OF ITS DEVICES AND NETWORK INFRASTRUCTURE TO SUPPORT ADVANCED CORRIDOR MANAGEMENT (ALGO, TSMO) ON I-20/59</t>
  </si>
  <si>
    <t>STPAA-NR23()</t>
  </si>
  <si>
    <t>REGIONAL TRANSPORTATION MANAGEMENT CENTER AND ASAP PROGRAM FOR FY-2023</t>
  </si>
  <si>
    <t>CONCRETE PAVEMENT REHAB, UNDERSEAL, GRINDING, PAVERLAID SURFACE TREATMENT, UNDERDRAIN, SHOULDER PAVEMENT,GUARDRAIL ON I-65 FROM US-31 TO RALEIGH AVENUE. OVERPASS (PRIORITY #35)</t>
  </si>
  <si>
    <t>IAR-037-000-009</t>
  </si>
  <si>
    <t>RELOCATION OF LAKESHORE PARKWAY AND MORGAN ROAD FROM CUMBERLAND ROAD TO APPROXIMATELY 1000 FEET FROM TURIN DRIVE</t>
  </si>
  <si>
    <t>I-59 BRIDGE RAIL RETROFIT BETWEEN VALLEY ROAD AND SR-5 (ARKADELPHIA ROAD) AT BIN'S 14388, 14389, 14390, 14381, 14758 AND 14759</t>
  </si>
  <si>
    <t>CONCRETE PAVEMENT REHABILITATION ON I-59 FROM THE NORTH END OF THE BRIDGE (BIN 10496) OVER VANDERBILT ROAD TO THE NORTH END OF THE BRIDGE(BIN 11095) OVER AVIATION AVENUE</t>
  </si>
  <si>
    <t>NH-0007()</t>
  </si>
  <si>
    <t>RESURFACING, PLANING, STRIPING AND PATCHING ON SR-7 (US-11) FROM 25TH STREET NORTH TO 83RD STREET NORTH INCLUDING WORK ON RAMPS 130A  AND 130B</t>
  </si>
  <si>
    <t xml:space="preserve">ST-037-I59-015  </t>
  </si>
  <si>
    <t>START-UP PERIOD FUNDING AND FIRST YEAR OPERATING DEFICIT FOR CITYWALK</t>
  </si>
  <si>
    <t>RAILROAD XING HAZARD ELIMINATION IMPRV, OBS EQUIP REPLACE EXISTING ACTIVE WARNING DEVICES WITH TWO (2) 12K DEEP DISH LENSES WITH LIGHT EMITTING DIODES (LED), TWO (2) GATES, TWO (2) BELLS AND CWT AT 5TH STREET AND BNSF; REF. # 2214HE; DOT # 664848X.</t>
  </si>
  <si>
    <t>RR XING HAZARD ELIMINATION IMPROVEMENT FOR THE REPLACEMENT OF INCANDESCENT LIGHTS TO LIGHT EMITTING DIODES (LED) 12" LENSES AT DOT NO. 663652A ON AVENUE W IN BIRMINGHAM; BNSF RAILROAD; REF. # 2212HE.</t>
  </si>
  <si>
    <t>CONCRETE PAVEMENT RECONSTRUCTION ON I-459 FROM LORNA ROAD (MP14.794) TO WEST OF LITTLE SHADES CREEK (MP 15.892)</t>
  </si>
  <si>
    <t>Add $2,877,943 of CMAQ funding</t>
  </si>
  <si>
    <t xml:space="preserve">CMAQ-9802(911) </t>
  </si>
  <si>
    <t>Congestion Mitigation Air Quality and Carbon Reduction Funding</t>
  </si>
  <si>
    <t>SHADES CREEK GREENWAY MULTI-PURPOSE TRAIL - PHASE TWO GRADE, DRAIN, BASE, PAVE, BRIDGE, STRIPING, SIGNING AND LANDSCAPING  CITY OF HOMEWOOD  JEFFERSON COUNTY</t>
  </si>
  <si>
    <t>STPBH-5939(200)</t>
  </si>
  <si>
    <t>WIDEN CR-29\1277 FROM CR-370 (HEATHERWOOD DR) TO CR-2311 (ACTON ROAD) AND BRG REPLACEMENT OVER CAHABA RIVER  BIN #019329</t>
  </si>
  <si>
    <t>Add Utility Phase</t>
  </si>
  <si>
    <t>STPBH-5939()</t>
  </si>
  <si>
    <t>Add $1,851,421 of STPBH funding</t>
  </si>
  <si>
    <t>RALG-37-2022-135</t>
  </si>
  <si>
    <t>RESURFACE POLLY REED ROAD FROM HILLCREST ROAD TO OLD SPRINGVILLE ROAD AND HILLCREST ROAD FROM POLLY REED ROAD TO MARY VANN LANE</t>
  </si>
  <si>
    <t>City of Pelham</t>
  </si>
  <si>
    <t>STPBH-7012()</t>
  </si>
  <si>
    <t>PELHAM TOPICS, SR-3(US-31) FROM CR-52 TO A POINT 0.25 MILES NORTH OF CR-105 (PHASE II)</t>
  </si>
  <si>
    <t>Add $240,000 of STPBH funding</t>
  </si>
  <si>
    <t>STPBH-7012(602)</t>
  </si>
  <si>
    <t>Add $120,000 of STPBH funding</t>
  </si>
  <si>
    <t>STPBH-5914(250)</t>
  </si>
  <si>
    <t>BRIDGE REPLACEMENT ON CR-55 OVER NORFOLK SOUTHERN RAILROAD NEAR STERRETT BIN 10357</t>
  </si>
  <si>
    <t>Add $550,000 of STPBH funding</t>
  </si>
  <si>
    <t>STPBH-7021(600)</t>
  </si>
  <si>
    <t xml:space="preserve">CMAQ-NR19()  </t>
  </si>
  <si>
    <t>STREETSCAPE AND SIDEWALK ENHANCEMENTS INCLUDING ADA UPGRADES IN MORE THAN 20 LOCATIONS THROUGHOUT THE CITY OF BIRMINGHAM; INFORMATION ABOUT SPECIFIC LOCATIONS WILL BE PROVIDED UPON REQUEST</t>
  </si>
  <si>
    <t xml:space="preserve">CMAQ-3717()  </t>
  </si>
  <si>
    <t>WOODLAWN NEIGHBORHOOD STREETSCAPE PHASE 2 (CITY OF BIRMINGHAM)</t>
  </si>
  <si>
    <t>Add $204,827 of CMAQ funding</t>
  </si>
  <si>
    <t>DE-IBRD-A104(916)</t>
  </si>
  <si>
    <t>VESTAVIA HILLS PEDESTRIAN WALKWAY INCLUDING THE WALD PARK PEDESTRIAN CROSSOVER ON US-31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</si>
</sst>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7" x14ac:knownFonts="1">
    <font>
      <sz val="11"/>
      <color theme="1"/>
      <name val="Calibri"/>
      <family val="2"/>
      <scheme val="minor"/>
    </font>
    <font>
      <sz val="12"/>
      <color theme="1"/>
      <name val="Calibri"/>
      <family val="2"/>
      <scheme val="minor"/>
    </font>
    <font>
      <sz val="10"/>
      <color theme="1"/>
      <name val="Calibri"/>
      <family val="2"/>
      <scheme val="minor"/>
    </font>
    <font>
      <sz val="14"/>
      <color theme="1"/>
      <name val="Calibri"/>
      <family val="2"/>
      <scheme val="minor"/>
    </font>
    <font>
      <sz val="9"/>
      <color theme="1"/>
      <name val="Calibri"/>
      <family val="2"/>
      <scheme val="minor"/>
    </font>
    <font>
      <sz val="10"/>
      <name val="Calibri"/>
      <family val="2"/>
      <scheme val="minor"/>
    </font>
    <font>
      <sz val="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5">
    <xf numFmtId="0" fontId="0" fillId="0" borderId="0" xfId="0"/>
    <xf numFmtId="0" fontId="0" fillId="0" borderId="0" xfId="0" applyAlignment="1">
      <alignment wrapText="1"/>
    </xf>
    <xf numFmtId="0" fontId="0" fillId="0" borderId="0" xfId="0"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quotePrefix="1" applyFont="1" applyAlignment="1">
      <alignment horizontal="center"/>
    </xf>
    <xf numFmtId="0" fontId="3" fillId="0" borderId="0" xfId="0" quotePrefix="1" applyFont="1" applyAlignment="1">
      <alignment horizontal="center"/>
    </xf>
    <xf numFmtId="0" fontId="2" fillId="0" borderId="0" xfId="0" applyFont="1"/>
    <xf numFmtId="0" fontId="1" fillId="0" borderId="0" xfId="0" quotePrefix="1" applyFont="1" applyAlignment="1">
      <alignment horizontal="center" vertical="top"/>
    </xf>
    <xf numFmtId="0" fontId="4" fillId="0" borderId="1" xfId="0" applyFont="1" applyBorder="1" applyAlignment="1">
      <alignment horizontal="center" vertical="center" wrapText="1"/>
    </xf>
    <xf numFmtId="164" fontId="2" fillId="0" borderId="1" xfId="0" applyNumberFormat="1" applyFont="1" applyBorder="1" applyAlignment="1">
      <alignment horizontal="center" vertical="center" shrinkToFit="1"/>
    </xf>
    <xf numFmtId="14" fontId="2" fillId="0" borderId="1" xfId="0" applyNumberFormat="1" applyFont="1" applyBorder="1" applyAlignment="1">
      <alignment horizontal="center" vertical="center" shrinkToFi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2" fillId="0" borderId="1" xfId="0" quotePrefix="1" applyNumberFormat="1" applyFont="1" applyBorder="1" applyAlignment="1">
      <alignment horizontal="center" vertical="center" shrinkToFi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3" fontId="0" fillId="0" borderId="0" xfId="0" applyNumberFormat="1"/>
    <xf numFmtId="164" fontId="0" fillId="0" borderId="0" xfId="0" applyNumberFormat="1"/>
    <xf numFmtId="0" fontId="0" fillId="0" borderId="2" xfId="0" applyBorder="1" applyAlignment="1">
      <alignment horizontal="left" vertical="center" wrapText="1"/>
    </xf>
    <xf numFmtId="165" fontId="0" fillId="0" borderId="0" xfId="0" applyNumberFormat="1"/>
    <xf numFmtId="0" fontId="2" fillId="0" borderId="1" xfId="0" quotePrefix="1" applyFont="1" applyBorder="1" applyAlignment="1">
      <alignment horizontal="center" vertical="center"/>
    </xf>
    <xf numFmtId="0" fontId="0" fillId="0" borderId="0" xfId="0" applyAlignment="1">
      <alignment vertical="center"/>
    </xf>
    <xf numFmtId="164" fontId="0" fillId="0" borderId="1" xfId="0" applyNumberFormat="1" applyBorder="1" applyAlignment="1">
      <alignment horizontal="center" vertical="center"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E3F7A-9335-4C73-A665-8CA18D1F9BB9}">
  <sheetPr>
    <pageSetUpPr fitToPage="1"/>
  </sheetPr>
  <dimension ref="A1:Q241"/>
  <sheetViews>
    <sheetView tabSelected="1" zoomScale="115" zoomScaleNormal="115" workbookViewId="0">
      <pane ySplit="3" topLeftCell="A236" activePane="bottomLeft" state="frozen"/>
      <selection pane="bottomLeft" activeCell="A241" sqref="A241"/>
    </sheetView>
  </sheetViews>
  <sheetFormatPr defaultRowHeight="14.4" x14ac:dyDescent="0.3"/>
  <cols>
    <col min="1" max="1" width="10.5546875" customWidth="1"/>
    <col min="2" max="2" width="11.44140625" style="8" customWidth="1"/>
    <col min="3" max="3" width="10.44140625" customWidth="1"/>
    <col min="4" max="4" width="11.77734375" customWidth="1"/>
    <col min="5" max="5" width="15.109375" customWidth="1"/>
    <col min="6" max="6" width="5.109375" customWidth="1"/>
    <col min="7" max="7" width="66.6640625" customWidth="1"/>
    <col min="8" max="8" width="5.6640625" customWidth="1"/>
    <col min="9" max="9" width="10.109375" customWidth="1"/>
    <col min="10" max="13" width="10.77734375" customWidth="1"/>
  </cols>
  <sheetData>
    <row r="1" spans="1:17" ht="18" x14ac:dyDescent="0.35">
      <c r="D1" s="6"/>
      <c r="E1" s="6"/>
      <c r="F1" s="6"/>
      <c r="G1" s="7" t="s">
        <v>0</v>
      </c>
      <c r="H1" s="6"/>
      <c r="I1" s="6"/>
      <c r="J1" s="6"/>
      <c r="K1" s="6"/>
      <c r="L1" s="6"/>
      <c r="M1" s="6"/>
    </row>
    <row r="2" spans="1:17" ht="25.5" customHeight="1" x14ac:dyDescent="0.3">
      <c r="D2" s="6"/>
      <c r="E2" s="6"/>
      <c r="F2" s="6"/>
      <c r="G2" s="9" t="s">
        <v>381</v>
      </c>
      <c r="H2" s="6"/>
      <c r="I2" s="6"/>
      <c r="J2" s="6"/>
      <c r="K2" s="6"/>
      <c r="L2" s="6"/>
      <c r="M2" s="6"/>
    </row>
    <row r="3" spans="1:17" ht="39.9" customHeight="1" x14ac:dyDescent="0.3">
      <c r="A3" s="5" t="s">
        <v>8</v>
      </c>
      <c r="B3" s="5" t="s">
        <v>5</v>
      </c>
      <c r="C3" s="5" t="s">
        <v>19</v>
      </c>
      <c r="D3" s="5" t="s">
        <v>14</v>
      </c>
      <c r="E3" s="5" t="s">
        <v>18</v>
      </c>
      <c r="F3" s="5" t="s">
        <v>2</v>
      </c>
      <c r="G3" s="5" t="s">
        <v>1</v>
      </c>
      <c r="H3" s="5" t="s">
        <v>3</v>
      </c>
      <c r="I3" s="5" t="s">
        <v>7</v>
      </c>
      <c r="J3" s="5" t="s">
        <v>6</v>
      </c>
      <c r="K3" s="5" t="s">
        <v>30</v>
      </c>
      <c r="L3" s="5" t="s">
        <v>4</v>
      </c>
      <c r="M3" s="5" t="s">
        <v>9</v>
      </c>
      <c r="N3" s="2"/>
      <c r="O3" s="2"/>
      <c r="P3" s="1"/>
      <c r="Q3" s="1"/>
    </row>
    <row r="4" spans="1:17" ht="27.6" x14ac:dyDescent="0.3">
      <c r="A4" s="4" t="s">
        <v>26</v>
      </c>
      <c r="B4" s="4" t="s">
        <v>51</v>
      </c>
      <c r="C4" s="3">
        <v>100070835</v>
      </c>
      <c r="D4" s="13" t="s">
        <v>40</v>
      </c>
      <c r="E4" s="10" t="s">
        <v>32</v>
      </c>
      <c r="F4" s="3" t="s">
        <v>16</v>
      </c>
      <c r="G4" s="16" t="s">
        <v>52</v>
      </c>
      <c r="H4" s="3">
        <v>2020</v>
      </c>
      <c r="I4" s="3" t="s">
        <v>27</v>
      </c>
      <c r="J4" s="11">
        <v>272700</v>
      </c>
      <c r="K4" s="11">
        <v>30300</v>
      </c>
      <c r="L4" s="11">
        <v>303000</v>
      </c>
      <c r="M4" s="12">
        <v>43782</v>
      </c>
    </row>
    <row r="5" spans="1:17" ht="27.6" x14ac:dyDescent="0.3">
      <c r="A5" s="4" t="s">
        <v>26</v>
      </c>
      <c r="B5" s="4" t="s">
        <v>51</v>
      </c>
      <c r="C5" s="3">
        <v>100070839</v>
      </c>
      <c r="D5" s="13" t="s">
        <v>40</v>
      </c>
      <c r="E5" s="10" t="s">
        <v>32</v>
      </c>
      <c r="F5" s="3" t="s">
        <v>17</v>
      </c>
      <c r="G5" s="16" t="s">
        <v>52</v>
      </c>
      <c r="H5" s="3">
        <v>2020</v>
      </c>
      <c r="I5" s="3" t="s">
        <v>27</v>
      </c>
      <c r="J5" s="11">
        <v>6363000</v>
      </c>
      <c r="K5" s="11">
        <v>707000</v>
      </c>
      <c r="L5" s="11">
        <v>7070000</v>
      </c>
      <c r="M5" s="12">
        <v>43782</v>
      </c>
    </row>
    <row r="6" spans="1:17" ht="48" x14ac:dyDescent="0.3">
      <c r="A6" s="4" t="s">
        <v>53</v>
      </c>
      <c r="B6" s="4" t="s">
        <v>54</v>
      </c>
      <c r="C6" s="3">
        <v>100067603</v>
      </c>
      <c r="D6" s="13" t="s">
        <v>55</v>
      </c>
      <c r="E6" s="10" t="s">
        <v>56</v>
      </c>
      <c r="F6" s="3" t="s">
        <v>16</v>
      </c>
      <c r="G6" s="16" t="s">
        <v>57</v>
      </c>
      <c r="H6" s="3">
        <v>2024</v>
      </c>
      <c r="I6" s="3" t="s">
        <v>13</v>
      </c>
      <c r="J6" s="11">
        <v>80000</v>
      </c>
      <c r="K6" s="11">
        <v>20000</v>
      </c>
      <c r="L6" s="11">
        <v>100000</v>
      </c>
      <c r="M6" s="12">
        <v>43782</v>
      </c>
    </row>
    <row r="7" spans="1:17" ht="48" x14ac:dyDescent="0.3">
      <c r="A7" s="4" t="s">
        <v>53</v>
      </c>
      <c r="B7" s="4" t="s">
        <v>54</v>
      </c>
      <c r="C7" s="3">
        <v>100067607</v>
      </c>
      <c r="D7" s="13" t="s">
        <v>55</v>
      </c>
      <c r="E7" s="10" t="s">
        <v>56</v>
      </c>
      <c r="F7" s="3" t="s">
        <v>17</v>
      </c>
      <c r="G7" s="16" t="s">
        <v>57</v>
      </c>
      <c r="H7" s="3">
        <v>2024</v>
      </c>
      <c r="I7" s="3" t="s">
        <v>13</v>
      </c>
      <c r="J7" s="11">
        <v>1200000</v>
      </c>
      <c r="K7" s="11">
        <v>300000</v>
      </c>
      <c r="L7" s="11">
        <v>1500000</v>
      </c>
      <c r="M7" s="12">
        <v>43782</v>
      </c>
    </row>
    <row r="8" spans="1:17" ht="48" x14ac:dyDescent="0.3">
      <c r="A8" s="4" t="s">
        <v>24</v>
      </c>
      <c r="B8" s="4" t="s">
        <v>54</v>
      </c>
      <c r="C8" s="3">
        <v>100056488</v>
      </c>
      <c r="D8" s="13" t="s">
        <v>58</v>
      </c>
      <c r="E8" s="10" t="s">
        <v>56</v>
      </c>
      <c r="F8" s="3" t="s">
        <v>20</v>
      </c>
      <c r="G8" s="16" t="s">
        <v>59</v>
      </c>
      <c r="H8" s="3">
        <v>2024</v>
      </c>
      <c r="I8" s="3" t="s">
        <v>27</v>
      </c>
      <c r="J8" s="11">
        <v>400000</v>
      </c>
      <c r="K8" s="11">
        <v>100000</v>
      </c>
      <c r="L8" s="11">
        <v>500000</v>
      </c>
      <c r="M8" s="12">
        <v>43782</v>
      </c>
    </row>
    <row r="9" spans="1:17" ht="48" x14ac:dyDescent="0.3">
      <c r="A9" s="4" t="s">
        <v>24</v>
      </c>
      <c r="B9" s="4" t="s">
        <v>54</v>
      </c>
      <c r="C9" s="3">
        <v>100056489</v>
      </c>
      <c r="D9" s="13" t="s">
        <v>58</v>
      </c>
      <c r="E9" s="10" t="s">
        <v>56</v>
      </c>
      <c r="F9" s="3" t="s">
        <v>17</v>
      </c>
      <c r="G9" s="16" t="s">
        <v>59</v>
      </c>
      <c r="H9" s="3">
        <v>2024</v>
      </c>
      <c r="I9" s="3" t="s">
        <v>27</v>
      </c>
      <c r="J9" s="11">
        <v>3200000</v>
      </c>
      <c r="K9" s="11">
        <v>800000</v>
      </c>
      <c r="L9" s="11">
        <v>4000000</v>
      </c>
      <c r="M9" s="12">
        <v>43782</v>
      </c>
    </row>
    <row r="10" spans="1:17" ht="36" x14ac:dyDescent="0.3">
      <c r="A10" s="4" t="s">
        <v>21</v>
      </c>
      <c r="B10" s="4" t="s">
        <v>60</v>
      </c>
      <c r="C10" s="4">
        <v>100070989</v>
      </c>
      <c r="D10" s="13" t="s">
        <v>41</v>
      </c>
      <c r="E10" s="10" t="s">
        <v>61</v>
      </c>
      <c r="F10" s="3" t="s">
        <v>22</v>
      </c>
      <c r="G10" s="17" t="s">
        <v>62</v>
      </c>
      <c r="H10" s="3">
        <v>2020</v>
      </c>
      <c r="I10" s="3" t="s">
        <v>13</v>
      </c>
      <c r="J10" s="11">
        <v>40000</v>
      </c>
      <c r="K10" s="11">
        <v>10000</v>
      </c>
      <c r="L10" s="11">
        <v>50000</v>
      </c>
      <c r="M10" s="12">
        <v>43782</v>
      </c>
    </row>
    <row r="11" spans="1:17" ht="36" x14ac:dyDescent="0.3">
      <c r="A11" s="4" t="s">
        <v>21</v>
      </c>
      <c r="B11" s="4" t="s">
        <v>60</v>
      </c>
      <c r="C11" s="4">
        <v>100070990</v>
      </c>
      <c r="D11" s="13" t="s">
        <v>41</v>
      </c>
      <c r="E11" s="10" t="s">
        <v>61</v>
      </c>
      <c r="F11" s="3" t="s">
        <v>22</v>
      </c>
      <c r="G11" s="17" t="s">
        <v>63</v>
      </c>
      <c r="H11" s="3">
        <v>2020</v>
      </c>
      <c r="I11" s="3" t="s">
        <v>13</v>
      </c>
      <c r="J11" s="11">
        <v>180000</v>
      </c>
      <c r="K11" s="11">
        <v>45000</v>
      </c>
      <c r="L11" s="11">
        <v>225000</v>
      </c>
      <c r="M11" s="12">
        <v>43782</v>
      </c>
    </row>
    <row r="12" spans="1:17" ht="55.2" x14ac:dyDescent="0.3">
      <c r="A12" s="4" t="s">
        <v>34</v>
      </c>
      <c r="B12" s="4" t="s">
        <v>64</v>
      </c>
      <c r="C12" s="3">
        <v>100068368</v>
      </c>
      <c r="D12" s="13" t="s">
        <v>65</v>
      </c>
      <c r="E12" s="10" t="s">
        <v>66</v>
      </c>
      <c r="F12" s="3" t="s">
        <v>17</v>
      </c>
      <c r="G12" s="17" t="s">
        <v>67</v>
      </c>
      <c r="H12" s="3">
        <v>2020</v>
      </c>
      <c r="I12" s="3" t="s">
        <v>13</v>
      </c>
      <c r="J12" s="11">
        <v>938301</v>
      </c>
      <c r="K12" s="11">
        <v>234575.25</v>
      </c>
      <c r="L12" s="11">
        <v>1172876.25</v>
      </c>
      <c r="M12" s="12">
        <v>43782</v>
      </c>
    </row>
    <row r="13" spans="1:17" ht="45" customHeight="1" x14ac:dyDescent="0.3">
      <c r="A13" s="4" t="s">
        <v>26</v>
      </c>
      <c r="B13" s="4" t="s">
        <v>51</v>
      </c>
      <c r="C13" s="3">
        <v>100069858</v>
      </c>
      <c r="D13" s="13" t="s">
        <v>40</v>
      </c>
      <c r="E13" s="10" t="s">
        <v>32</v>
      </c>
      <c r="F13" s="3" t="s">
        <v>16</v>
      </c>
      <c r="G13" s="16" t="s">
        <v>68</v>
      </c>
      <c r="H13" s="3">
        <v>2020</v>
      </c>
      <c r="I13" s="3" t="s">
        <v>13</v>
      </c>
      <c r="J13" s="11">
        <v>245430</v>
      </c>
      <c r="K13" s="11">
        <v>27270</v>
      </c>
      <c r="L13" s="11">
        <v>272700</v>
      </c>
      <c r="M13" s="12">
        <v>43901</v>
      </c>
    </row>
    <row r="14" spans="1:17" ht="45" customHeight="1" x14ac:dyDescent="0.3">
      <c r="A14" s="4" t="s">
        <v>26</v>
      </c>
      <c r="B14" s="4" t="s">
        <v>51</v>
      </c>
      <c r="C14" s="3">
        <v>100069859</v>
      </c>
      <c r="D14" s="13" t="s">
        <v>40</v>
      </c>
      <c r="E14" s="10" t="s">
        <v>32</v>
      </c>
      <c r="F14" s="3" t="s">
        <v>17</v>
      </c>
      <c r="G14" s="16" t="s">
        <v>68</v>
      </c>
      <c r="H14" s="3">
        <v>2020</v>
      </c>
      <c r="I14" s="3" t="s">
        <v>13</v>
      </c>
      <c r="J14" s="11">
        <v>2454300</v>
      </c>
      <c r="K14" s="11">
        <v>272700</v>
      </c>
      <c r="L14" s="11">
        <v>2727000</v>
      </c>
      <c r="M14" s="12">
        <v>43901</v>
      </c>
    </row>
    <row r="15" spans="1:17" ht="45" customHeight="1" x14ac:dyDescent="0.3">
      <c r="A15" s="4" t="s">
        <v>26</v>
      </c>
      <c r="B15" s="4" t="s">
        <v>51</v>
      </c>
      <c r="C15" s="3">
        <v>100068226</v>
      </c>
      <c r="D15" s="13" t="s">
        <v>69</v>
      </c>
      <c r="E15" s="10" t="s">
        <v>32</v>
      </c>
      <c r="F15" s="3" t="s">
        <v>16</v>
      </c>
      <c r="G15" s="16" t="s">
        <v>70</v>
      </c>
      <c r="H15" s="3">
        <v>2020</v>
      </c>
      <c r="I15" s="3" t="s">
        <v>13</v>
      </c>
      <c r="J15" s="11">
        <v>222771.6</v>
      </c>
      <c r="K15" s="11">
        <v>24752.400000000001</v>
      </c>
      <c r="L15" s="11">
        <v>247524</v>
      </c>
      <c r="M15" s="12">
        <v>43901</v>
      </c>
    </row>
    <row r="16" spans="1:17" ht="45" customHeight="1" x14ac:dyDescent="0.3">
      <c r="A16" s="4" t="s">
        <v>26</v>
      </c>
      <c r="B16" s="4" t="s">
        <v>51</v>
      </c>
      <c r="C16" s="3">
        <v>100068227</v>
      </c>
      <c r="D16" s="13" t="s">
        <v>69</v>
      </c>
      <c r="E16" s="10" t="s">
        <v>32</v>
      </c>
      <c r="F16" s="3" t="s">
        <v>17</v>
      </c>
      <c r="G16" s="16" t="s">
        <v>70</v>
      </c>
      <c r="H16" s="3">
        <v>2020</v>
      </c>
      <c r="I16" s="3" t="s">
        <v>13</v>
      </c>
      <c r="J16" s="11">
        <v>1818000</v>
      </c>
      <c r="K16" s="11">
        <v>202000</v>
      </c>
      <c r="L16" s="11">
        <v>2020000</v>
      </c>
      <c r="M16" s="12">
        <v>43901</v>
      </c>
    </row>
    <row r="17" spans="1:14" ht="48" customHeight="1" x14ac:dyDescent="0.3">
      <c r="A17" s="4" t="s">
        <v>34</v>
      </c>
      <c r="B17" s="4" t="s">
        <v>71</v>
      </c>
      <c r="C17" s="3">
        <v>100064749</v>
      </c>
      <c r="D17" s="13" t="s">
        <v>72</v>
      </c>
      <c r="E17" s="10" t="s">
        <v>73</v>
      </c>
      <c r="F17" s="3" t="s">
        <v>17</v>
      </c>
      <c r="G17" s="16" t="s">
        <v>74</v>
      </c>
      <c r="H17" s="3">
        <v>2020</v>
      </c>
      <c r="I17" s="3" t="s">
        <v>13</v>
      </c>
      <c r="J17" s="11">
        <v>237105</v>
      </c>
      <c r="K17" s="11">
        <v>26345</v>
      </c>
      <c r="L17" s="11">
        <v>263450</v>
      </c>
      <c r="M17" s="12">
        <v>43901</v>
      </c>
    </row>
    <row r="18" spans="1:14" ht="48" customHeight="1" x14ac:dyDescent="0.3">
      <c r="A18" s="4" t="s">
        <v>26</v>
      </c>
      <c r="B18" s="4" t="s">
        <v>71</v>
      </c>
      <c r="C18" s="3">
        <v>100061165</v>
      </c>
      <c r="D18" s="13" t="s">
        <v>75</v>
      </c>
      <c r="E18" s="10" t="s">
        <v>73</v>
      </c>
      <c r="F18" s="3" t="s">
        <v>17</v>
      </c>
      <c r="G18" s="16" t="s">
        <v>76</v>
      </c>
      <c r="H18" s="3">
        <v>2020</v>
      </c>
      <c r="I18" s="3" t="s">
        <v>13</v>
      </c>
      <c r="J18" s="11">
        <v>4555.8</v>
      </c>
      <c r="K18" s="11">
        <v>506.20000000000005</v>
      </c>
      <c r="L18" s="11">
        <v>5062</v>
      </c>
      <c r="M18" s="12">
        <v>43901</v>
      </c>
    </row>
    <row r="19" spans="1:14" ht="45" customHeight="1" x14ac:dyDescent="0.3">
      <c r="A19" s="4" t="s">
        <v>26</v>
      </c>
      <c r="B19" s="4" t="s">
        <v>51</v>
      </c>
      <c r="C19" s="3">
        <v>100071054</v>
      </c>
      <c r="D19" s="13" t="s">
        <v>77</v>
      </c>
      <c r="E19" s="10" t="s">
        <v>38</v>
      </c>
      <c r="F19" s="3" t="s">
        <v>28</v>
      </c>
      <c r="G19" s="16" t="s">
        <v>78</v>
      </c>
      <c r="H19" s="3">
        <v>2020</v>
      </c>
      <c r="I19" s="3" t="s">
        <v>13</v>
      </c>
      <c r="J19" s="11">
        <v>1800000</v>
      </c>
      <c r="K19" s="11">
        <v>200000</v>
      </c>
      <c r="L19" s="11">
        <v>2000000</v>
      </c>
      <c r="M19" s="12">
        <v>43901</v>
      </c>
    </row>
    <row r="20" spans="1:14" ht="48" customHeight="1" x14ac:dyDescent="0.3">
      <c r="A20" s="4" t="s">
        <v>53</v>
      </c>
      <c r="B20" s="4" t="s">
        <v>51</v>
      </c>
      <c r="C20" s="3">
        <v>100070890</v>
      </c>
      <c r="D20" s="13" t="s">
        <v>79</v>
      </c>
      <c r="E20" s="10" t="s">
        <v>33</v>
      </c>
      <c r="F20" s="3" t="s">
        <v>17</v>
      </c>
      <c r="G20" s="16" t="s">
        <v>80</v>
      </c>
      <c r="H20" s="3">
        <v>2020</v>
      </c>
      <c r="I20" s="3" t="s">
        <v>13</v>
      </c>
      <c r="J20" s="11">
        <v>680000</v>
      </c>
      <c r="K20" s="11">
        <v>170000</v>
      </c>
      <c r="L20" s="11">
        <v>850000</v>
      </c>
      <c r="M20" s="12">
        <v>43901</v>
      </c>
    </row>
    <row r="21" spans="1:14" ht="54" customHeight="1" x14ac:dyDescent="0.3">
      <c r="A21" s="4" t="s">
        <v>23</v>
      </c>
      <c r="B21" s="4" t="s">
        <v>81</v>
      </c>
      <c r="C21" s="3">
        <v>100056547</v>
      </c>
      <c r="D21" s="13" t="s">
        <v>82</v>
      </c>
      <c r="E21" s="10" t="s">
        <v>61</v>
      </c>
      <c r="F21" s="3" t="s">
        <v>17</v>
      </c>
      <c r="G21" s="16" t="s">
        <v>83</v>
      </c>
      <c r="H21" s="3">
        <v>2020</v>
      </c>
      <c r="I21" s="3" t="s">
        <v>13</v>
      </c>
      <c r="J21" s="11">
        <v>1861440</v>
      </c>
      <c r="K21" s="11">
        <v>465360</v>
      </c>
      <c r="L21" s="11">
        <v>2326800</v>
      </c>
      <c r="M21" s="12">
        <v>43901</v>
      </c>
    </row>
    <row r="22" spans="1:14" ht="54" customHeight="1" x14ac:dyDescent="0.3">
      <c r="A22" s="4" t="s">
        <v>43</v>
      </c>
      <c r="B22" s="4" t="s">
        <v>84</v>
      </c>
      <c r="C22" s="3">
        <v>100057172</v>
      </c>
      <c r="D22" s="13" t="s">
        <v>85</v>
      </c>
      <c r="E22" s="10" t="s">
        <v>61</v>
      </c>
      <c r="F22" s="3" t="s">
        <v>22</v>
      </c>
      <c r="G22" s="16" t="s">
        <v>86</v>
      </c>
      <c r="H22" s="3">
        <v>2020</v>
      </c>
      <c r="I22" s="3" t="s">
        <v>13</v>
      </c>
      <c r="J22" s="11">
        <v>316000</v>
      </c>
      <c r="K22" s="11">
        <v>79000</v>
      </c>
      <c r="L22" s="11">
        <v>395000</v>
      </c>
      <c r="M22" s="12">
        <v>43901</v>
      </c>
    </row>
    <row r="23" spans="1:14" ht="45" customHeight="1" x14ac:dyDescent="0.3">
      <c r="A23" s="4" t="s">
        <v>87</v>
      </c>
      <c r="B23" s="4" t="s">
        <v>88</v>
      </c>
      <c r="C23" s="4">
        <v>100064292</v>
      </c>
      <c r="D23" s="13" t="s">
        <v>89</v>
      </c>
      <c r="E23" s="10" t="s">
        <v>61</v>
      </c>
      <c r="F23" s="3" t="s">
        <v>22</v>
      </c>
      <c r="G23" s="17" t="s">
        <v>90</v>
      </c>
      <c r="H23" s="3">
        <v>2020</v>
      </c>
      <c r="I23" s="3" t="s">
        <v>13</v>
      </c>
      <c r="J23" s="11">
        <v>75200</v>
      </c>
      <c r="K23" s="11">
        <v>18800</v>
      </c>
      <c r="L23" s="11">
        <v>94000</v>
      </c>
      <c r="M23" s="12">
        <v>43901</v>
      </c>
    </row>
    <row r="24" spans="1:14" ht="45" customHeight="1" x14ac:dyDescent="0.3">
      <c r="A24" s="4" t="s">
        <v>87</v>
      </c>
      <c r="B24" s="4" t="s">
        <v>88</v>
      </c>
      <c r="C24" s="4">
        <v>100064563</v>
      </c>
      <c r="D24" s="13" t="s">
        <v>91</v>
      </c>
      <c r="E24" s="10" t="s">
        <v>92</v>
      </c>
      <c r="F24" s="3" t="s">
        <v>17</v>
      </c>
      <c r="G24" s="17" t="s">
        <v>93</v>
      </c>
      <c r="H24" s="3">
        <v>2020</v>
      </c>
      <c r="I24" s="3" t="s">
        <v>13</v>
      </c>
      <c r="J24" s="11">
        <v>400000</v>
      </c>
      <c r="K24" s="11">
        <v>100000</v>
      </c>
      <c r="L24" s="11">
        <v>500000</v>
      </c>
      <c r="M24" s="12">
        <v>43901</v>
      </c>
    </row>
    <row r="25" spans="1:14" ht="45" customHeight="1" x14ac:dyDescent="0.3">
      <c r="A25" s="4" t="s">
        <v>94</v>
      </c>
      <c r="B25" s="4" t="s">
        <v>95</v>
      </c>
      <c r="C25" s="3">
        <v>100067296</v>
      </c>
      <c r="D25" s="13" t="s">
        <v>96</v>
      </c>
      <c r="E25" s="10" t="s">
        <v>97</v>
      </c>
      <c r="F25" s="3" t="s">
        <v>17</v>
      </c>
      <c r="G25" s="17" t="s">
        <v>98</v>
      </c>
      <c r="H25" s="3">
        <v>2020</v>
      </c>
      <c r="I25" s="3" t="s">
        <v>13</v>
      </c>
      <c r="J25" s="11">
        <v>478328</v>
      </c>
      <c r="K25" s="11">
        <v>119582</v>
      </c>
      <c r="L25" s="11">
        <v>597910</v>
      </c>
      <c r="M25" s="12">
        <v>43901</v>
      </c>
    </row>
    <row r="26" spans="1:14" ht="45" customHeight="1" x14ac:dyDescent="0.3">
      <c r="A26" s="4" t="s">
        <v>26</v>
      </c>
      <c r="B26" s="4" t="s">
        <v>51</v>
      </c>
      <c r="C26" s="3">
        <v>100064600</v>
      </c>
      <c r="D26" s="13" t="s">
        <v>99</v>
      </c>
      <c r="E26" s="10" t="s">
        <v>100</v>
      </c>
      <c r="F26" s="3" t="s">
        <v>16</v>
      </c>
      <c r="G26" s="17" t="s">
        <v>101</v>
      </c>
      <c r="H26" s="3">
        <v>2020</v>
      </c>
      <c r="I26" s="3" t="s">
        <v>27</v>
      </c>
      <c r="J26" s="11">
        <v>0</v>
      </c>
      <c r="K26" s="11">
        <v>500000</v>
      </c>
      <c r="L26" s="11">
        <v>500000</v>
      </c>
      <c r="M26" s="12">
        <v>44055</v>
      </c>
    </row>
    <row r="27" spans="1:14" ht="45" customHeight="1" x14ac:dyDescent="0.3">
      <c r="A27" s="4" t="s">
        <v>26</v>
      </c>
      <c r="B27" s="4" t="s">
        <v>51</v>
      </c>
      <c r="C27" s="3">
        <v>100064602</v>
      </c>
      <c r="D27" s="13" t="s">
        <v>102</v>
      </c>
      <c r="E27" s="10" t="s">
        <v>103</v>
      </c>
      <c r="F27" s="3" t="s">
        <v>17</v>
      </c>
      <c r="G27" s="17" t="s">
        <v>101</v>
      </c>
      <c r="H27" s="3">
        <v>2022</v>
      </c>
      <c r="I27" s="3" t="s">
        <v>27</v>
      </c>
      <c r="J27" s="11">
        <v>10131678.9</v>
      </c>
      <c r="K27" s="11">
        <v>12383163.1</v>
      </c>
      <c r="L27" s="11">
        <v>22514842</v>
      </c>
      <c r="M27" s="12">
        <v>44055</v>
      </c>
      <c r="N27" s="18"/>
    </row>
    <row r="28" spans="1:14" ht="45" customHeight="1" x14ac:dyDescent="0.3">
      <c r="A28" s="4" t="s">
        <v>26</v>
      </c>
      <c r="B28" s="4" t="s">
        <v>51</v>
      </c>
      <c r="C28" s="3">
        <v>100070153</v>
      </c>
      <c r="D28" s="13" t="s">
        <v>104</v>
      </c>
      <c r="E28" s="10" t="s">
        <v>38</v>
      </c>
      <c r="F28" s="3" t="s">
        <v>105</v>
      </c>
      <c r="G28" s="17" t="s">
        <v>106</v>
      </c>
      <c r="H28" s="3">
        <v>2020</v>
      </c>
      <c r="I28" s="3" t="s">
        <v>13</v>
      </c>
      <c r="J28" s="11">
        <v>152723.20000000001</v>
      </c>
      <c r="K28" s="11">
        <v>38180.800000000003</v>
      </c>
      <c r="L28" s="11">
        <v>190904</v>
      </c>
      <c r="M28" s="12">
        <v>44055</v>
      </c>
    </row>
    <row r="29" spans="1:14" ht="45" customHeight="1" x14ac:dyDescent="0.3">
      <c r="A29" s="4" t="s">
        <v>26</v>
      </c>
      <c r="B29" s="4" t="s">
        <v>51</v>
      </c>
      <c r="C29" s="3">
        <v>100071626</v>
      </c>
      <c r="D29" s="13" t="s">
        <v>107</v>
      </c>
      <c r="E29" s="10" t="s">
        <v>38</v>
      </c>
      <c r="F29" s="3" t="s">
        <v>17</v>
      </c>
      <c r="G29" s="17" t="s">
        <v>108</v>
      </c>
      <c r="H29" s="3">
        <v>2020</v>
      </c>
      <c r="I29" s="3" t="s">
        <v>13</v>
      </c>
      <c r="J29" s="11">
        <v>1185768.8</v>
      </c>
      <c r="K29" s="11">
        <v>296442.2</v>
      </c>
      <c r="L29" s="11">
        <v>1482211</v>
      </c>
      <c r="M29" s="12">
        <v>44055</v>
      </c>
    </row>
    <row r="30" spans="1:14" ht="45" customHeight="1" x14ac:dyDescent="0.3">
      <c r="A30" s="4" t="s">
        <v>26</v>
      </c>
      <c r="B30" s="4" t="s">
        <v>51</v>
      </c>
      <c r="C30" s="3">
        <v>100071708</v>
      </c>
      <c r="D30" s="13" t="s">
        <v>109</v>
      </c>
      <c r="E30" s="10" t="s">
        <v>38</v>
      </c>
      <c r="F30" s="3" t="s">
        <v>17</v>
      </c>
      <c r="G30" s="17" t="s">
        <v>110</v>
      </c>
      <c r="H30" s="3">
        <v>2020</v>
      </c>
      <c r="I30" s="3" t="s">
        <v>13</v>
      </c>
      <c r="J30" s="11">
        <v>1939200</v>
      </c>
      <c r="K30" s="11">
        <v>484800</v>
      </c>
      <c r="L30" s="11">
        <v>2424000</v>
      </c>
      <c r="M30" s="12">
        <v>44055</v>
      </c>
    </row>
    <row r="31" spans="1:14" ht="45" customHeight="1" x14ac:dyDescent="0.3">
      <c r="A31" s="4" t="s">
        <v>26</v>
      </c>
      <c r="B31" s="4" t="s">
        <v>51</v>
      </c>
      <c r="C31" s="3">
        <v>100071709</v>
      </c>
      <c r="D31" s="13" t="s">
        <v>111</v>
      </c>
      <c r="E31" s="10" t="s">
        <v>38</v>
      </c>
      <c r="F31" s="3" t="s">
        <v>17</v>
      </c>
      <c r="G31" s="17" t="s">
        <v>112</v>
      </c>
      <c r="H31" s="3">
        <v>2020</v>
      </c>
      <c r="I31" s="3" t="s">
        <v>13</v>
      </c>
      <c r="J31" s="11">
        <v>2088680</v>
      </c>
      <c r="K31" s="11">
        <v>522170</v>
      </c>
      <c r="L31" s="11">
        <v>2610850</v>
      </c>
      <c r="M31" s="12">
        <v>44055</v>
      </c>
    </row>
    <row r="32" spans="1:14" ht="45" customHeight="1" x14ac:dyDescent="0.3">
      <c r="A32" s="4" t="s">
        <v>26</v>
      </c>
      <c r="B32" s="4" t="s">
        <v>51</v>
      </c>
      <c r="C32" s="3">
        <v>100071710</v>
      </c>
      <c r="D32" s="13" t="s">
        <v>111</v>
      </c>
      <c r="E32" s="10" t="s">
        <v>38</v>
      </c>
      <c r="F32" s="3" t="s">
        <v>17</v>
      </c>
      <c r="G32" s="17" t="s">
        <v>113</v>
      </c>
      <c r="H32" s="3">
        <v>2020</v>
      </c>
      <c r="I32" s="3" t="s">
        <v>13</v>
      </c>
      <c r="J32" s="11">
        <v>5118776.8000000007</v>
      </c>
      <c r="K32" s="11">
        <v>1279694.2000000002</v>
      </c>
      <c r="L32" s="11">
        <v>6398471</v>
      </c>
      <c r="M32" s="12">
        <v>44055</v>
      </c>
    </row>
    <row r="33" spans="1:13" ht="45" customHeight="1" x14ac:dyDescent="0.3">
      <c r="A33" s="4" t="s">
        <v>26</v>
      </c>
      <c r="B33" s="4" t="s">
        <v>51</v>
      </c>
      <c r="C33" s="3">
        <v>100069286</v>
      </c>
      <c r="D33" s="13" t="s">
        <v>31</v>
      </c>
      <c r="E33" s="10" t="s">
        <v>114</v>
      </c>
      <c r="F33" s="3" t="s">
        <v>17</v>
      </c>
      <c r="G33" s="17" t="s">
        <v>115</v>
      </c>
      <c r="H33" s="3">
        <v>2020</v>
      </c>
      <c r="I33" s="3" t="s">
        <v>13</v>
      </c>
      <c r="J33" s="11">
        <v>16496457.300000001</v>
      </c>
      <c r="K33" s="11">
        <v>1832939.7000000002</v>
      </c>
      <c r="L33" s="11">
        <v>18329397</v>
      </c>
      <c r="M33" s="12">
        <v>44055</v>
      </c>
    </row>
    <row r="34" spans="1:13" ht="45" customHeight="1" x14ac:dyDescent="0.3">
      <c r="A34" s="4" t="s">
        <v>26</v>
      </c>
      <c r="B34" s="4" t="s">
        <v>51</v>
      </c>
      <c r="C34" s="3">
        <v>100069855</v>
      </c>
      <c r="D34" s="13" t="s">
        <v>31</v>
      </c>
      <c r="E34" s="10" t="s">
        <v>114</v>
      </c>
      <c r="F34" s="3" t="s">
        <v>16</v>
      </c>
      <c r="G34" s="17" t="s">
        <v>116</v>
      </c>
      <c r="H34" s="3">
        <v>2020</v>
      </c>
      <c r="I34" s="3" t="s">
        <v>13</v>
      </c>
      <c r="J34" s="11">
        <v>225000</v>
      </c>
      <c r="K34" s="11">
        <v>25000</v>
      </c>
      <c r="L34" s="11">
        <v>250000</v>
      </c>
      <c r="M34" s="12">
        <v>44055</v>
      </c>
    </row>
    <row r="35" spans="1:13" ht="45" customHeight="1" x14ac:dyDescent="0.3">
      <c r="A35" s="4" t="s">
        <v>26</v>
      </c>
      <c r="B35" s="4" t="s">
        <v>51</v>
      </c>
      <c r="C35" s="3">
        <v>100069856</v>
      </c>
      <c r="D35" s="13" t="s">
        <v>31</v>
      </c>
      <c r="E35" s="10" t="s">
        <v>114</v>
      </c>
      <c r="F35" s="3" t="s">
        <v>17</v>
      </c>
      <c r="G35" s="17" t="s">
        <v>116</v>
      </c>
      <c r="H35" s="3">
        <v>2020</v>
      </c>
      <c r="I35" s="3" t="s">
        <v>13</v>
      </c>
      <c r="J35" s="11">
        <v>5174378.1000000006</v>
      </c>
      <c r="K35" s="11">
        <v>574930.9</v>
      </c>
      <c r="L35" s="11">
        <v>5749309</v>
      </c>
      <c r="M35" s="12">
        <v>44055</v>
      </c>
    </row>
    <row r="36" spans="1:13" ht="45" customHeight="1" x14ac:dyDescent="0.3">
      <c r="A36" s="4" t="s">
        <v>26</v>
      </c>
      <c r="B36" s="4" t="s">
        <v>51</v>
      </c>
      <c r="C36" s="3">
        <v>100071617</v>
      </c>
      <c r="D36" s="13" t="s">
        <v>42</v>
      </c>
      <c r="E36" s="10" t="s">
        <v>114</v>
      </c>
      <c r="F36" s="3" t="s">
        <v>17</v>
      </c>
      <c r="G36" s="17" t="s">
        <v>117</v>
      </c>
      <c r="H36" s="3">
        <v>2020</v>
      </c>
      <c r="I36" s="3" t="s">
        <v>13</v>
      </c>
      <c r="J36" s="11">
        <v>7611303.6000000006</v>
      </c>
      <c r="K36" s="11">
        <v>845700.4</v>
      </c>
      <c r="L36" s="11">
        <v>8457004</v>
      </c>
      <c r="M36" s="12">
        <v>44055</v>
      </c>
    </row>
    <row r="37" spans="1:13" ht="45" customHeight="1" x14ac:dyDescent="0.3">
      <c r="A37" s="4" t="s">
        <v>26</v>
      </c>
      <c r="B37" s="4" t="s">
        <v>51</v>
      </c>
      <c r="C37" s="3">
        <v>100071621</v>
      </c>
      <c r="D37" s="13" t="s">
        <v>69</v>
      </c>
      <c r="E37" s="10" t="s">
        <v>114</v>
      </c>
      <c r="F37" s="3" t="s">
        <v>17</v>
      </c>
      <c r="G37" s="17" t="s">
        <v>118</v>
      </c>
      <c r="H37" s="3">
        <v>2020</v>
      </c>
      <c r="I37" s="3" t="s">
        <v>13</v>
      </c>
      <c r="J37" s="11">
        <v>5960394</v>
      </c>
      <c r="K37" s="11">
        <v>662266</v>
      </c>
      <c r="L37" s="11">
        <v>6622660</v>
      </c>
      <c r="M37" s="12">
        <v>44055</v>
      </c>
    </row>
    <row r="38" spans="1:13" ht="45" customHeight="1" x14ac:dyDescent="0.3">
      <c r="A38" s="4" t="s">
        <v>26</v>
      </c>
      <c r="B38" s="4" t="s">
        <v>51</v>
      </c>
      <c r="C38" s="3">
        <v>100072235</v>
      </c>
      <c r="D38" s="13" t="s">
        <v>119</v>
      </c>
      <c r="E38" s="10" t="s">
        <v>120</v>
      </c>
      <c r="F38" s="3" t="s">
        <v>12</v>
      </c>
      <c r="G38" s="17" t="s">
        <v>121</v>
      </c>
      <c r="H38" s="3">
        <v>2020</v>
      </c>
      <c r="I38" s="3" t="s">
        <v>13</v>
      </c>
      <c r="J38" s="11">
        <v>132902.5</v>
      </c>
      <c r="K38" s="11">
        <v>132902.5</v>
      </c>
      <c r="L38" s="11">
        <v>265805</v>
      </c>
      <c r="M38" s="12">
        <v>44055</v>
      </c>
    </row>
    <row r="39" spans="1:13" ht="45" customHeight="1" x14ac:dyDescent="0.3">
      <c r="A39" s="4" t="s">
        <v>26</v>
      </c>
      <c r="B39" s="4" t="s">
        <v>51</v>
      </c>
      <c r="C39" s="3">
        <v>100072236</v>
      </c>
      <c r="D39" s="13" t="s">
        <v>122</v>
      </c>
      <c r="E39" s="10" t="s">
        <v>120</v>
      </c>
      <c r="F39" s="3" t="s">
        <v>12</v>
      </c>
      <c r="G39" s="17" t="s">
        <v>123</v>
      </c>
      <c r="H39" s="3">
        <v>2020</v>
      </c>
      <c r="I39" s="3" t="s">
        <v>13</v>
      </c>
      <c r="J39" s="11">
        <v>120000</v>
      </c>
      <c r="K39" s="11">
        <v>0</v>
      </c>
      <c r="L39" s="11">
        <v>120000</v>
      </c>
      <c r="M39" s="12">
        <v>44055</v>
      </c>
    </row>
    <row r="40" spans="1:13" ht="45" customHeight="1" x14ac:dyDescent="0.3">
      <c r="A40" s="4" t="s">
        <v>26</v>
      </c>
      <c r="B40" s="4" t="s">
        <v>124</v>
      </c>
      <c r="C40" s="3">
        <v>100068637</v>
      </c>
      <c r="D40" s="13" t="s">
        <v>125</v>
      </c>
      <c r="E40" s="10" t="s">
        <v>61</v>
      </c>
      <c r="F40" s="3" t="s">
        <v>17</v>
      </c>
      <c r="G40" s="17" t="s">
        <v>126</v>
      </c>
      <c r="H40" s="3">
        <v>2020</v>
      </c>
      <c r="I40" s="3" t="s">
        <v>13</v>
      </c>
      <c r="J40" s="11">
        <v>33493.808000000005</v>
      </c>
      <c r="K40" s="11">
        <v>8373.4520000000011</v>
      </c>
      <c r="L40" s="11">
        <v>41867.26</v>
      </c>
      <c r="M40" s="12">
        <v>44055</v>
      </c>
    </row>
    <row r="41" spans="1:13" ht="45" customHeight="1" x14ac:dyDescent="0.3">
      <c r="A41" s="4" t="s">
        <v>26</v>
      </c>
      <c r="B41" s="4" t="s">
        <v>127</v>
      </c>
      <c r="C41" s="3">
        <v>100068636</v>
      </c>
      <c r="D41" s="13" t="s">
        <v>128</v>
      </c>
      <c r="E41" s="10" t="s">
        <v>61</v>
      </c>
      <c r="F41" s="3" t="s">
        <v>17</v>
      </c>
      <c r="G41" s="17" t="s">
        <v>129</v>
      </c>
      <c r="H41" s="3">
        <v>2020</v>
      </c>
      <c r="I41" s="3" t="s">
        <v>13</v>
      </c>
      <c r="J41" s="11">
        <v>59199.44</v>
      </c>
      <c r="K41" s="11">
        <v>14799.86</v>
      </c>
      <c r="L41" s="11">
        <v>73999.3</v>
      </c>
      <c r="M41" s="12">
        <v>44055</v>
      </c>
    </row>
    <row r="42" spans="1:13" ht="45" customHeight="1" x14ac:dyDescent="0.3">
      <c r="A42" s="4" t="s">
        <v>26</v>
      </c>
      <c r="B42" s="4" t="s">
        <v>130</v>
      </c>
      <c r="C42" s="3">
        <v>100070151</v>
      </c>
      <c r="D42" s="13" t="s">
        <v>131</v>
      </c>
      <c r="E42" s="10" t="s">
        <v>61</v>
      </c>
      <c r="F42" s="3" t="s">
        <v>17</v>
      </c>
      <c r="G42" s="17" t="s">
        <v>132</v>
      </c>
      <c r="H42" s="3">
        <v>2020</v>
      </c>
      <c r="I42" s="3" t="s">
        <v>13</v>
      </c>
      <c r="J42" s="11">
        <v>89569.088000000003</v>
      </c>
      <c r="K42" s="11">
        <v>22392.272000000001</v>
      </c>
      <c r="L42" s="11">
        <v>111961.36</v>
      </c>
      <c r="M42" s="12">
        <v>44055</v>
      </c>
    </row>
    <row r="43" spans="1:13" ht="48" customHeight="1" x14ac:dyDescent="0.3">
      <c r="A43" s="4" t="s">
        <v>24</v>
      </c>
      <c r="B43" s="4" t="s">
        <v>54</v>
      </c>
      <c r="C43" s="3">
        <v>100056290</v>
      </c>
      <c r="D43" s="13" t="s">
        <v>133</v>
      </c>
      <c r="E43" s="10" t="s">
        <v>56</v>
      </c>
      <c r="F43" s="3" t="s">
        <v>17</v>
      </c>
      <c r="G43" s="17" t="s">
        <v>25</v>
      </c>
      <c r="H43" s="3">
        <v>2024</v>
      </c>
      <c r="I43" s="3" t="s">
        <v>27</v>
      </c>
      <c r="J43" s="11">
        <v>1200000</v>
      </c>
      <c r="K43" s="11">
        <v>300000</v>
      </c>
      <c r="L43" s="11">
        <v>1500000</v>
      </c>
      <c r="M43" s="12">
        <v>44055</v>
      </c>
    </row>
    <row r="44" spans="1:13" ht="48" customHeight="1" x14ac:dyDescent="0.3">
      <c r="A44" s="4" t="s">
        <v>134</v>
      </c>
      <c r="B44" s="4" t="s">
        <v>51</v>
      </c>
      <c r="C44" s="4">
        <v>100072432</v>
      </c>
      <c r="D44" s="13" t="s">
        <v>135</v>
      </c>
      <c r="E44" s="10" t="s">
        <v>56</v>
      </c>
      <c r="F44" s="3" t="s">
        <v>12</v>
      </c>
      <c r="G44" s="17" t="s">
        <v>136</v>
      </c>
      <c r="H44" s="3">
        <v>2021</v>
      </c>
      <c r="I44" s="3" t="s">
        <v>13</v>
      </c>
      <c r="J44" s="11">
        <v>1000000</v>
      </c>
      <c r="K44" s="11">
        <v>250000</v>
      </c>
      <c r="L44" s="11">
        <v>1250000</v>
      </c>
      <c r="M44" s="12">
        <v>44055</v>
      </c>
    </row>
    <row r="45" spans="1:13" ht="45" customHeight="1" x14ac:dyDescent="0.3">
      <c r="A45" s="4" t="s">
        <v>137</v>
      </c>
      <c r="B45" s="4" t="s">
        <v>138</v>
      </c>
      <c r="C45" s="4">
        <v>100064200</v>
      </c>
      <c r="D45" s="13" t="s">
        <v>139</v>
      </c>
      <c r="E45" s="10" t="s">
        <v>61</v>
      </c>
      <c r="F45" s="3" t="s">
        <v>22</v>
      </c>
      <c r="G45" s="17" t="s">
        <v>140</v>
      </c>
      <c r="H45" s="3">
        <v>2020</v>
      </c>
      <c r="I45" s="3" t="s">
        <v>13</v>
      </c>
      <c r="J45" s="11">
        <v>539200</v>
      </c>
      <c r="K45" s="11">
        <v>134800</v>
      </c>
      <c r="L45" s="11">
        <v>674000</v>
      </c>
      <c r="M45" s="12">
        <v>44055</v>
      </c>
    </row>
    <row r="46" spans="1:13" ht="55.05" customHeight="1" x14ac:dyDescent="0.3">
      <c r="A46" s="4" t="s">
        <v>141</v>
      </c>
      <c r="B46" s="4" t="s">
        <v>142</v>
      </c>
      <c r="C46" s="3">
        <v>100032369</v>
      </c>
      <c r="D46" s="13" t="s">
        <v>143</v>
      </c>
      <c r="E46" s="10" t="s">
        <v>61</v>
      </c>
      <c r="F46" s="3" t="s">
        <v>17</v>
      </c>
      <c r="G46" s="17" t="s">
        <v>144</v>
      </c>
      <c r="H46" s="3">
        <v>2023</v>
      </c>
      <c r="I46" s="3" t="s">
        <v>13</v>
      </c>
      <c r="J46" s="11">
        <v>634766</v>
      </c>
      <c r="K46" s="11">
        <v>158691.5</v>
      </c>
      <c r="L46" s="11">
        <v>793457.5</v>
      </c>
      <c r="M46" s="12">
        <v>44055</v>
      </c>
    </row>
    <row r="47" spans="1:13" ht="55.05" customHeight="1" x14ac:dyDescent="0.3">
      <c r="A47" s="4" t="s">
        <v>141</v>
      </c>
      <c r="B47" s="4" t="s">
        <v>145</v>
      </c>
      <c r="C47" s="3">
        <v>100072376</v>
      </c>
      <c r="D47" s="13" t="s">
        <v>143</v>
      </c>
      <c r="E47" s="10" t="s">
        <v>61</v>
      </c>
      <c r="F47" s="3" t="s">
        <v>16</v>
      </c>
      <c r="G47" s="17" t="s">
        <v>144</v>
      </c>
      <c r="H47" s="3">
        <v>2020</v>
      </c>
      <c r="I47" s="3" t="s">
        <v>13</v>
      </c>
      <c r="J47" s="11">
        <v>80000</v>
      </c>
      <c r="K47" s="11">
        <v>20000</v>
      </c>
      <c r="L47" s="11">
        <v>100000</v>
      </c>
      <c r="M47" s="12">
        <v>44055</v>
      </c>
    </row>
    <row r="48" spans="1:13" ht="45" customHeight="1" x14ac:dyDescent="0.3">
      <c r="A48" s="4" t="s">
        <v>21</v>
      </c>
      <c r="B48" s="4" t="s">
        <v>51</v>
      </c>
      <c r="C48" s="3">
        <v>100071677</v>
      </c>
      <c r="D48" s="13" t="s">
        <v>146</v>
      </c>
      <c r="E48" s="10" t="s">
        <v>61</v>
      </c>
      <c r="F48" s="3" t="s">
        <v>20</v>
      </c>
      <c r="G48" s="17" t="s">
        <v>147</v>
      </c>
      <c r="H48" s="3">
        <v>2022</v>
      </c>
      <c r="I48" s="3" t="s">
        <v>13</v>
      </c>
      <c r="J48" s="11">
        <v>122412</v>
      </c>
      <c r="K48" s="11">
        <v>30603</v>
      </c>
      <c r="L48" s="11">
        <v>153015</v>
      </c>
      <c r="M48" s="12">
        <v>44055</v>
      </c>
    </row>
    <row r="49" spans="1:13" ht="45" customHeight="1" x14ac:dyDescent="0.3">
      <c r="A49" s="4" t="s">
        <v>21</v>
      </c>
      <c r="B49" s="4" t="s">
        <v>51</v>
      </c>
      <c r="C49" s="3">
        <v>100071679</v>
      </c>
      <c r="D49" s="13" t="s">
        <v>146</v>
      </c>
      <c r="E49" s="10" t="s">
        <v>61</v>
      </c>
      <c r="F49" s="3" t="s">
        <v>17</v>
      </c>
      <c r="G49" s="17" t="s">
        <v>147</v>
      </c>
      <c r="H49" s="3">
        <v>2022</v>
      </c>
      <c r="I49" s="3" t="s">
        <v>13</v>
      </c>
      <c r="J49" s="11">
        <v>816080</v>
      </c>
      <c r="K49" s="11">
        <v>204020</v>
      </c>
      <c r="L49" s="11">
        <v>1020100</v>
      </c>
      <c r="M49" s="12">
        <v>44055</v>
      </c>
    </row>
    <row r="50" spans="1:13" ht="45" customHeight="1" x14ac:dyDescent="0.3">
      <c r="A50" s="4" t="s">
        <v>148</v>
      </c>
      <c r="B50" s="4" t="s">
        <v>71</v>
      </c>
      <c r="C50" s="3">
        <v>100064310</v>
      </c>
      <c r="D50" s="13" t="s">
        <v>149</v>
      </c>
      <c r="E50" s="10" t="s">
        <v>61</v>
      </c>
      <c r="F50" s="3" t="s">
        <v>16</v>
      </c>
      <c r="G50" s="17" t="s">
        <v>150</v>
      </c>
      <c r="H50" s="3" t="s">
        <v>151</v>
      </c>
      <c r="I50" s="3" t="s">
        <v>13</v>
      </c>
      <c r="J50" s="11">
        <v>160000</v>
      </c>
      <c r="K50" s="11">
        <v>40000</v>
      </c>
      <c r="L50" s="11">
        <v>200000</v>
      </c>
      <c r="M50" s="12">
        <v>44055</v>
      </c>
    </row>
    <row r="51" spans="1:13" ht="45" customHeight="1" x14ac:dyDescent="0.3">
      <c r="A51" s="4" t="s">
        <v>148</v>
      </c>
      <c r="B51" s="4" t="s">
        <v>71</v>
      </c>
      <c r="C51" s="3">
        <v>100064311</v>
      </c>
      <c r="D51" s="13" t="s">
        <v>149</v>
      </c>
      <c r="E51" s="10" t="s">
        <v>61</v>
      </c>
      <c r="F51" s="3" t="s">
        <v>22</v>
      </c>
      <c r="G51" s="17" t="s">
        <v>150</v>
      </c>
      <c r="H51" s="3" t="s">
        <v>151</v>
      </c>
      <c r="I51" s="3" t="s">
        <v>13</v>
      </c>
      <c r="J51" s="11">
        <v>160000</v>
      </c>
      <c r="K51" s="11">
        <v>40000</v>
      </c>
      <c r="L51" s="11">
        <v>200000</v>
      </c>
      <c r="M51" s="12">
        <v>44055</v>
      </c>
    </row>
    <row r="52" spans="1:13" ht="45" customHeight="1" x14ac:dyDescent="0.3">
      <c r="A52" s="4" t="s">
        <v>148</v>
      </c>
      <c r="B52" s="4" t="s">
        <v>51</v>
      </c>
      <c r="C52" s="3">
        <v>100072379</v>
      </c>
      <c r="D52" s="13" t="s">
        <v>152</v>
      </c>
      <c r="E52" s="10" t="s">
        <v>61</v>
      </c>
      <c r="F52" s="3" t="s">
        <v>16</v>
      </c>
      <c r="G52" s="17" t="s">
        <v>153</v>
      </c>
      <c r="H52" s="3">
        <v>2020</v>
      </c>
      <c r="I52" s="3" t="s">
        <v>13</v>
      </c>
      <c r="J52" s="11">
        <v>80000</v>
      </c>
      <c r="K52" s="11">
        <v>20000</v>
      </c>
      <c r="L52" s="11">
        <v>100000</v>
      </c>
      <c r="M52" s="12">
        <v>44055</v>
      </c>
    </row>
    <row r="53" spans="1:13" ht="45" customHeight="1" x14ac:dyDescent="0.3">
      <c r="A53" s="4" t="s">
        <v>148</v>
      </c>
      <c r="B53" s="4" t="s">
        <v>51</v>
      </c>
      <c r="C53" s="3">
        <v>100072380</v>
      </c>
      <c r="D53" s="13" t="s">
        <v>152</v>
      </c>
      <c r="E53" s="10" t="s">
        <v>61</v>
      </c>
      <c r="F53" s="3" t="s">
        <v>17</v>
      </c>
      <c r="G53" s="17" t="s">
        <v>153</v>
      </c>
      <c r="H53" s="3">
        <v>2022</v>
      </c>
      <c r="I53" s="3" t="s">
        <v>13</v>
      </c>
      <c r="J53" s="11">
        <v>320000</v>
      </c>
      <c r="K53" s="11">
        <v>80000</v>
      </c>
      <c r="L53" s="11">
        <v>400000</v>
      </c>
      <c r="M53" s="12">
        <v>44055</v>
      </c>
    </row>
    <row r="54" spans="1:13" ht="45" customHeight="1" x14ac:dyDescent="0.3">
      <c r="A54" s="10" t="s">
        <v>154</v>
      </c>
      <c r="B54" s="4" t="s">
        <v>155</v>
      </c>
      <c r="C54" s="3">
        <v>100072381</v>
      </c>
      <c r="D54" s="13" t="s">
        <v>152</v>
      </c>
      <c r="E54" s="10" t="s">
        <v>156</v>
      </c>
      <c r="F54" s="3" t="s">
        <v>12</v>
      </c>
      <c r="G54" s="20" t="s">
        <v>157</v>
      </c>
      <c r="H54" s="3">
        <v>2020</v>
      </c>
      <c r="I54" s="3" t="s">
        <v>13</v>
      </c>
      <c r="J54" s="11">
        <v>133563</v>
      </c>
      <c r="K54" s="11">
        <v>33390.75</v>
      </c>
      <c r="L54" s="11">
        <v>166953.75</v>
      </c>
      <c r="M54" s="12">
        <v>44055</v>
      </c>
    </row>
    <row r="55" spans="1:13" ht="45" customHeight="1" x14ac:dyDescent="0.3">
      <c r="A55" s="10" t="s">
        <v>158</v>
      </c>
      <c r="B55" s="4" t="s">
        <v>155</v>
      </c>
      <c r="C55" s="3">
        <v>100072382</v>
      </c>
      <c r="D55" s="13" t="s">
        <v>152</v>
      </c>
      <c r="E55" s="10" t="s">
        <v>156</v>
      </c>
      <c r="F55" s="3" t="s">
        <v>12</v>
      </c>
      <c r="G55" s="20" t="s">
        <v>159</v>
      </c>
      <c r="H55" s="3">
        <v>2020</v>
      </c>
      <c r="I55" s="3" t="s">
        <v>13</v>
      </c>
      <c r="J55" s="11">
        <v>33440</v>
      </c>
      <c r="K55" s="11">
        <v>8360</v>
      </c>
      <c r="L55" s="11">
        <v>41800</v>
      </c>
      <c r="M55" s="12">
        <v>44055</v>
      </c>
    </row>
    <row r="56" spans="1:13" ht="45" customHeight="1" x14ac:dyDescent="0.3">
      <c r="A56" s="10" t="s">
        <v>29</v>
      </c>
      <c r="B56" s="4" t="s">
        <v>155</v>
      </c>
      <c r="C56" s="3">
        <v>100072383</v>
      </c>
      <c r="D56" s="13" t="s">
        <v>152</v>
      </c>
      <c r="E56" s="10" t="s">
        <v>156</v>
      </c>
      <c r="F56" s="3" t="s">
        <v>12</v>
      </c>
      <c r="G56" s="20" t="s">
        <v>160</v>
      </c>
      <c r="H56" s="3">
        <v>2020</v>
      </c>
      <c r="I56" s="3" t="s">
        <v>13</v>
      </c>
      <c r="J56" s="11">
        <v>479565</v>
      </c>
      <c r="K56" s="11">
        <v>119891.25</v>
      </c>
      <c r="L56" s="11">
        <v>599456.25</v>
      </c>
      <c r="M56" s="12">
        <v>44055</v>
      </c>
    </row>
    <row r="57" spans="1:13" ht="45" customHeight="1" x14ac:dyDescent="0.3">
      <c r="A57" s="10" t="s">
        <v>161</v>
      </c>
      <c r="B57" s="4" t="s">
        <v>155</v>
      </c>
      <c r="C57" s="3">
        <v>100072384</v>
      </c>
      <c r="D57" s="13" t="s">
        <v>152</v>
      </c>
      <c r="E57" s="10" t="s">
        <v>156</v>
      </c>
      <c r="F57" s="3" t="s">
        <v>12</v>
      </c>
      <c r="G57" s="20" t="s">
        <v>162</v>
      </c>
      <c r="H57" s="3">
        <v>2020</v>
      </c>
      <c r="I57" s="3" t="s">
        <v>13</v>
      </c>
      <c r="J57" s="11">
        <v>404140</v>
      </c>
      <c r="K57" s="11">
        <v>101035</v>
      </c>
      <c r="L57" s="11">
        <v>505175</v>
      </c>
      <c r="M57" s="12">
        <v>44055</v>
      </c>
    </row>
    <row r="58" spans="1:13" ht="45" customHeight="1" x14ac:dyDescent="0.3">
      <c r="A58" s="10" t="s">
        <v>163</v>
      </c>
      <c r="B58" s="4" t="s">
        <v>155</v>
      </c>
      <c r="C58" s="3">
        <v>100072385</v>
      </c>
      <c r="D58" s="13" t="s">
        <v>152</v>
      </c>
      <c r="E58" s="10" t="s">
        <v>156</v>
      </c>
      <c r="F58" s="3" t="s">
        <v>12</v>
      </c>
      <c r="G58" s="20" t="s">
        <v>164</v>
      </c>
      <c r="H58" s="3">
        <v>2020</v>
      </c>
      <c r="I58" s="3" t="s">
        <v>13</v>
      </c>
      <c r="J58" s="11">
        <v>21912</v>
      </c>
      <c r="K58" s="11">
        <v>5478</v>
      </c>
      <c r="L58" s="11">
        <v>27390</v>
      </c>
      <c r="M58" s="12">
        <v>44055</v>
      </c>
    </row>
    <row r="59" spans="1:13" ht="45" customHeight="1" x14ac:dyDescent="0.3">
      <c r="A59" s="10" t="s">
        <v>165</v>
      </c>
      <c r="B59" s="4" t="s">
        <v>155</v>
      </c>
      <c r="C59" s="3">
        <v>100072386</v>
      </c>
      <c r="D59" s="13" t="s">
        <v>152</v>
      </c>
      <c r="E59" s="10" t="s">
        <v>156</v>
      </c>
      <c r="F59" s="3" t="s">
        <v>12</v>
      </c>
      <c r="G59" s="20" t="s">
        <v>166</v>
      </c>
      <c r="H59" s="3">
        <v>2020</v>
      </c>
      <c r="I59" s="3" t="s">
        <v>13</v>
      </c>
      <c r="J59" s="11">
        <v>14080</v>
      </c>
      <c r="K59" s="11">
        <v>3520</v>
      </c>
      <c r="L59" s="11">
        <v>17600</v>
      </c>
      <c r="M59" s="12">
        <v>44055</v>
      </c>
    </row>
    <row r="60" spans="1:13" ht="45" customHeight="1" x14ac:dyDescent="0.3">
      <c r="A60" s="10" t="s">
        <v>167</v>
      </c>
      <c r="B60" s="4" t="s">
        <v>155</v>
      </c>
      <c r="C60" s="3">
        <v>100074000</v>
      </c>
      <c r="D60" s="13" t="s">
        <v>152</v>
      </c>
      <c r="E60" s="10" t="s">
        <v>156</v>
      </c>
      <c r="F60" s="3" t="s">
        <v>12</v>
      </c>
      <c r="G60" s="20" t="s">
        <v>168</v>
      </c>
      <c r="H60" s="3">
        <v>2020</v>
      </c>
      <c r="I60" s="3" t="s">
        <v>13</v>
      </c>
      <c r="J60" s="11">
        <v>176</v>
      </c>
      <c r="K60" s="11">
        <v>44</v>
      </c>
      <c r="L60" s="11">
        <v>220</v>
      </c>
      <c r="M60" s="12">
        <v>44055</v>
      </c>
    </row>
    <row r="61" spans="1:13" ht="45" customHeight="1" x14ac:dyDescent="0.3">
      <c r="A61" s="10" t="s">
        <v>169</v>
      </c>
      <c r="B61" s="4" t="s">
        <v>155</v>
      </c>
      <c r="C61" s="3">
        <v>100072387</v>
      </c>
      <c r="D61" s="13" t="s">
        <v>152</v>
      </c>
      <c r="E61" s="10" t="s">
        <v>156</v>
      </c>
      <c r="F61" s="3" t="s">
        <v>12</v>
      </c>
      <c r="G61" s="20" t="s">
        <v>170</v>
      </c>
      <c r="H61" s="3">
        <v>2020</v>
      </c>
      <c r="I61" s="3" t="s">
        <v>13</v>
      </c>
      <c r="J61" s="11">
        <v>142736</v>
      </c>
      <c r="K61" s="11">
        <v>35684</v>
      </c>
      <c r="L61" s="11">
        <v>178420</v>
      </c>
      <c r="M61" s="12">
        <v>44055</v>
      </c>
    </row>
    <row r="62" spans="1:13" ht="45" customHeight="1" x14ac:dyDescent="0.3">
      <c r="A62" s="10" t="s">
        <v>171</v>
      </c>
      <c r="B62" s="4" t="s">
        <v>155</v>
      </c>
      <c r="C62" s="3">
        <v>100072388</v>
      </c>
      <c r="D62" s="13" t="s">
        <v>152</v>
      </c>
      <c r="E62" s="10" t="s">
        <v>156</v>
      </c>
      <c r="F62" s="3" t="s">
        <v>12</v>
      </c>
      <c r="G62" s="20" t="s">
        <v>172</v>
      </c>
      <c r="H62" s="3">
        <v>2020</v>
      </c>
      <c r="I62" s="3" t="s">
        <v>13</v>
      </c>
      <c r="J62" s="11">
        <v>66774</v>
      </c>
      <c r="K62" s="11">
        <v>16693.5</v>
      </c>
      <c r="L62" s="11">
        <v>83467.5</v>
      </c>
      <c r="M62" s="12">
        <v>44055</v>
      </c>
    </row>
    <row r="63" spans="1:13" ht="45" customHeight="1" x14ac:dyDescent="0.3">
      <c r="A63" s="10" t="s">
        <v>173</v>
      </c>
      <c r="B63" s="4" t="s">
        <v>155</v>
      </c>
      <c r="C63" s="3">
        <v>100072390</v>
      </c>
      <c r="D63" s="13" t="s">
        <v>152</v>
      </c>
      <c r="E63" s="10" t="s">
        <v>156</v>
      </c>
      <c r="F63" s="3" t="s">
        <v>12</v>
      </c>
      <c r="G63" s="20" t="s">
        <v>174</v>
      </c>
      <c r="H63" s="3">
        <v>2020</v>
      </c>
      <c r="I63" s="3" t="s">
        <v>13</v>
      </c>
      <c r="J63" s="11">
        <v>57200</v>
      </c>
      <c r="K63" s="11">
        <v>14300</v>
      </c>
      <c r="L63" s="11">
        <v>71500</v>
      </c>
      <c r="M63" s="12">
        <v>44055</v>
      </c>
    </row>
    <row r="64" spans="1:13" ht="45" customHeight="1" x14ac:dyDescent="0.3">
      <c r="A64" s="10" t="s">
        <v>50</v>
      </c>
      <c r="B64" s="4" t="s">
        <v>155</v>
      </c>
      <c r="C64" s="3">
        <v>100072401</v>
      </c>
      <c r="D64" s="13" t="s">
        <v>152</v>
      </c>
      <c r="E64" s="10" t="s">
        <v>156</v>
      </c>
      <c r="F64" s="3" t="s">
        <v>12</v>
      </c>
      <c r="G64" s="20" t="s">
        <v>175</v>
      </c>
      <c r="H64" s="3">
        <v>2020</v>
      </c>
      <c r="I64" s="3" t="s">
        <v>13</v>
      </c>
      <c r="J64" s="11">
        <v>110000</v>
      </c>
      <c r="K64" s="11">
        <v>0</v>
      </c>
      <c r="L64" s="11">
        <v>110000</v>
      </c>
      <c r="M64" s="12">
        <v>44055</v>
      </c>
    </row>
    <row r="65" spans="1:13" ht="46.2" customHeight="1" x14ac:dyDescent="0.3">
      <c r="A65" s="4" t="s">
        <v>26</v>
      </c>
      <c r="B65" s="4" t="s">
        <v>176</v>
      </c>
      <c r="C65" s="3">
        <v>100048414</v>
      </c>
      <c r="D65" s="13" t="s">
        <v>177</v>
      </c>
      <c r="E65" s="10" t="s">
        <v>178</v>
      </c>
      <c r="F65" s="3" t="s">
        <v>16</v>
      </c>
      <c r="G65" s="17" t="s">
        <v>179</v>
      </c>
      <c r="H65" s="3">
        <v>2021</v>
      </c>
      <c r="I65" s="3" t="s">
        <v>27</v>
      </c>
      <c r="J65" s="11">
        <v>682252.80000000005</v>
      </c>
      <c r="K65" s="11">
        <v>170563.20000000001</v>
      </c>
      <c r="L65" s="11">
        <v>852816</v>
      </c>
      <c r="M65" s="12">
        <v>44139</v>
      </c>
    </row>
    <row r="66" spans="1:13" ht="46.2" customHeight="1" x14ac:dyDescent="0.3">
      <c r="A66" s="4" t="s">
        <v>26</v>
      </c>
      <c r="B66" s="4" t="s">
        <v>51</v>
      </c>
      <c r="C66" s="3">
        <v>100071994</v>
      </c>
      <c r="D66" s="13" t="s">
        <v>180</v>
      </c>
      <c r="E66" s="10" t="s">
        <v>178</v>
      </c>
      <c r="F66" s="3" t="s">
        <v>16</v>
      </c>
      <c r="G66" s="17" t="s">
        <v>181</v>
      </c>
      <c r="H66" s="3">
        <v>2021</v>
      </c>
      <c r="I66" s="3" t="s">
        <v>27</v>
      </c>
      <c r="J66" s="11">
        <v>2020000</v>
      </c>
      <c r="K66" s="11">
        <v>505000</v>
      </c>
      <c r="L66" s="11">
        <v>2525000</v>
      </c>
      <c r="M66" s="12">
        <v>44139</v>
      </c>
    </row>
    <row r="67" spans="1:13" ht="46.2" customHeight="1" x14ac:dyDescent="0.3">
      <c r="A67" s="4" t="s">
        <v>26</v>
      </c>
      <c r="B67" s="4" t="s">
        <v>51</v>
      </c>
      <c r="C67" s="3">
        <v>100071618</v>
      </c>
      <c r="D67" s="13" t="s">
        <v>69</v>
      </c>
      <c r="E67" s="10" t="s">
        <v>32</v>
      </c>
      <c r="F67" s="3" t="s">
        <v>16</v>
      </c>
      <c r="G67" s="17" t="s">
        <v>182</v>
      </c>
      <c r="H67" s="3">
        <v>2021</v>
      </c>
      <c r="I67" s="3" t="s">
        <v>13</v>
      </c>
      <c r="J67" s="11">
        <v>272700</v>
      </c>
      <c r="K67" s="11">
        <v>30300</v>
      </c>
      <c r="L67" s="11">
        <v>303000</v>
      </c>
      <c r="M67" s="12">
        <v>44139</v>
      </c>
    </row>
    <row r="68" spans="1:13" ht="46.2" customHeight="1" x14ac:dyDescent="0.3">
      <c r="A68" s="4" t="s">
        <v>26</v>
      </c>
      <c r="B68" s="4" t="s">
        <v>51</v>
      </c>
      <c r="C68" s="3">
        <v>100071616</v>
      </c>
      <c r="D68" s="13" t="s">
        <v>42</v>
      </c>
      <c r="E68" s="10" t="s">
        <v>32</v>
      </c>
      <c r="F68" s="3" t="s">
        <v>16</v>
      </c>
      <c r="G68" s="17" t="s">
        <v>117</v>
      </c>
      <c r="H68" s="3">
        <v>2021</v>
      </c>
      <c r="I68" s="3" t="s">
        <v>13</v>
      </c>
      <c r="J68" s="11">
        <v>363600</v>
      </c>
      <c r="K68" s="11">
        <v>40400</v>
      </c>
      <c r="L68" s="11">
        <v>404000</v>
      </c>
      <c r="M68" s="12">
        <v>44139</v>
      </c>
    </row>
    <row r="69" spans="1:13" ht="46.2" customHeight="1" x14ac:dyDescent="0.3">
      <c r="A69" s="4" t="s">
        <v>26</v>
      </c>
      <c r="B69" s="4" t="s">
        <v>51</v>
      </c>
      <c r="C69" s="3">
        <v>100071981</v>
      </c>
      <c r="D69" s="13" t="s">
        <v>183</v>
      </c>
      <c r="E69" s="10" t="s">
        <v>184</v>
      </c>
      <c r="F69" s="3" t="s">
        <v>105</v>
      </c>
      <c r="G69" s="17" t="s">
        <v>185</v>
      </c>
      <c r="H69" s="3">
        <v>2021</v>
      </c>
      <c r="I69" s="3" t="s">
        <v>13</v>
      </c>
      <c r="J69" s="11">
        <v>2732108.4</v>
      </c>
      <c r="K69" s="11">
        <v>303567.60000000003</v>
      </c>
      <c r="L69" s="11">
        <v>3035676</v>
      </c>
      <c r="M69" s="12">
        <v>44139</v>
      </c>
    </row>
    <row r="70" spans="1:13" ht="46.2" customHeight="1" x14ac:dyDescent="0.3">
      <c r="A70" s="4" t="s">
        <v>26</v>
      </c>
      <c r="B70" s="4" t="s">
        <v>51</v>
      </c>
      <c r="C70" s="3">
        <v>100070165</v>
      </c>
      <c r="D70" s="13" t="s">
        <v>186</v>
      </c>
      <c r="E70" s="10" t="s">
        <v>187</v>
      </c>
      <c r="F70" s="3" t="s">
        <v>105</v>
      </c>
      <c r="G70" s="17" t="s">
        <v>188</v>
      </c>
      <c r="H70" s="3">
        <v>2021</v>
      </c>
      <c r="I70" s="3" t="s">
        <v>13</v>
      </c>
      <c r="J70" s="11">
        <v>2421139.5</v>
      </c>
      <c r="K70" s="11">
        <v>269015.5</v>
      </c>
      <c r="L70" s="11">
        <v>2690155</v>
      </c>
      <c r="M70" s="12">
        <v>44139</v>
      </c>
    </row>
    <row r="71" spans="1:13" ht="46.2" customHeight="1" x14ac:dyDescent="0.3">
      <c r="A71" s="4" t="s">
        <v>26</v>
      </c>
      <c r="B71" s="4" t="s">
        <v>51</v>
      </c>
      <c r="C71" s="3">
        <v>100071977</v>
      </c>
      <c r="D71" s="13" t="s">
        <v>189</v>
      </c>
      <c r="E71" s="10" t="s">
        <v>187</v>
      </c>
      <c r="F71" s="3" t="s">
        <v>105</v>
      </c>
      <c r="G71" s="17" t="s">
        <v>190</v>
      </c>
      <c r="H71" s="3">
        <v>2021</v>
      </c>
      <c r="I71" s="3" t="s">
        <v>13</v>
      </c>
      <c r="J71" s="11">
        <v>2522988.9</v>
      </c>
      <c r="K71" s="11">
        <v>280332.10000000003</v>
      </c>
      <c r="L71" s="11">
        <v>2803321</v>
      </c>
      <c r="M71" s="12">
        <v>44139</v>
      </c>
    </row>
    <row r="72" spans="1:13" ht="46.2" customHeight="1" x14ac:dyDescent="0.3">
      <c r="A72" s="4" t="s">
        <v>26</v>
      </c>
      <c r="B72" s="4" t="s">
        <v>51</v>
      </c>
      <c r="C72" s="3">
        <v>100071978</v>
      </c>
      <c r="D72" s="13" t="s">
        <v>191</v>
      </c>
      <c r="E72" s="10" t="s">
        <v>184</v>
      </c>
      <c r="F72" s="3" t="s">
        <v>105</v>
      </c>
      <c r="G72" s="17" t="s">
        <v>192</v>
      </c>
      <c r="H72" s="3">
        <v>2021</v>
      </c>
      <c r="I72" s="3" t="s">
        <v>13</v>
      </c>
      <c r="J72" s="11">
        <v>1095840</v>
      </c>
      <c r="K72" s="11">
        <v>121760</v>
      </c>
      <c r="L72" s="11">
        <v>1217600</v>
      </c>
      <c r="M72" s="12">
        <v>44139</v>
      </c>
    </row>
    <row r="73" spans="1:13" ht="46.2" customHeight="1" x14ac:dyDescent="0.3">
      <c r="A73" s="4" t="s">
        <v>193</v>
      </c>
      <c r="B73" s="4" t="s">
        <v>194</v>
      </c>
      <c r="C73" s="3">
        <v>100029563</v>
      </c>
      <c r="D73" s="13" t="s">
        <v>195</v>
      </c>
      <c r="E73" s="10" t="s">
        <v>196</v>
      </c>
      <c r="F73" s="3" t="s">
        <v>22</v>
      </c>
      <c r="G73" s="17" t="s">
        <v>197</v>
      </c>
      <c r="H73" s="3">
        <v>2021</v>
      </c>
      <c r="I73" s="3" t="s">
        <v>27</v>
      </c>
      <c r="J73" s="11">
        <v>3920000</v>
      </c>
      <c r="K73" s="11">
        <v>980000</v>
      </c>
      <c r="L73" s="11">
        <v>4900000</v>
      </c>
      <c r="M73" s="12">
        <v>44139</v>
      </c>
    </row>
    <row r="74" spans="1:13" ht="46.2" customHeight="1" x14ac:dyDescent="0.3">
      <c r="A74" s="4" t="s">
        <v>193</v>
      </c>
      <c r="B74" s="4" t="s">
        <v>54</v>
      </c>
      <c r="C74" s="3">
        <v>100029566</v>
      </c>
      <c r="D74" s="13" t="s">
        <v>195</v>
      </c>
      <c r="E74" s="10" t="s">
        <v>196</v>
      </c>
      <c r="F74" s="3" t="s">
        <v>20</v>
      </c>
      <c r="G74" s="17" t="s">
        <v>197</v>
      </c>
      <c r="H74" s="3">
        <v>2024</v>
      </c>
      <c r="I74" s="3" t="s">
        <v>27</v>
      </c>
      <c r="J74" s="11">
        <v>697566</v>
      </c>
      <c r="K74" s="11">
        <v>174391.5</v>
      </c>
      <c r="L74" s="11">
        <v>871957.5</v>
      </c>
      <c r="M74" s="12">
        <v>44139</v>
      </c>
    </row>
    <row r="75" spans="1:13" ht="46.2" customHeight="1" x14ac:dyDescent="0.3">
      <c r="A75" s="4" t="s">
        <v>193</v>
      </c>
      <c r="B75" s="4" t="s">
        <v>54</v>
      </c>
      <c r="C75" s="3">
        <v>100029510</v>
      </c>
      <c r="D75" s="13" t="s">
        <v>195</v>
      </c>
      <c r="E75" s="10" t="s">
        <v>196</v>
      </c>
      <c r="F75" s="3" t="s">
        <v>17</v>
      </c>
      <c r="G75" s="17" t="s">
        <v>197</v>
      </c>
      <c r="H75" s="3">
        <v>2024</v>
      </c>
      <c r="I75" s="3" t="s">
        <v>27</v>
      </c>
      <c r="J75" s="11">
        <v>3597000.8000000003</v>
      </c>
      <c r="K75" s="11">
        <v>899250.20000000007</v>
      </c>
      <c r="L75" s="11">
        <v>4496251</v>
      </c>
      <c r="M75" s="12">
        <v>44139</v>
      </c>
    </row>
    <row r="76" spans="1:13" ht="55.2" customHeight="1" x14ac:dyDescent="0.3">
      <c r="A76" s="4" t="s">
        <v>34</v>
      </c>
      <c r="B76" s="4" t="s">
        <v>11</v>
      </c>
      <c r="C76" s="3">
        <v>100064228</v>
      </c>
      <c r="D76" s="13" t="s">
        <v>198</v>
      </c>
      <c r="E76" s="10" t="s">
        <v>199</v>
      </c>
      <c r="F76" s="3" t="s">
        <v>22</v>
      </c>
      <c r="G76" s="17" t="s">
        <v>35</v>
      </c>
      <c r="H76" s="22" t="s">
        <v>39</v>
      </c>
      <c r="I76" s="3" t="s">
        <v>13</v>
      </c>
      <c r="J76" s="11">
        <v>85770.400000000009</v>
      </c>
      <c r="K76" s="11">
        <v>21442.600000000002</v>
      </c>
      <c r="L76" s="11">
        <v>107213</v>
      </c>
      <c r="M76" s="12">
        <v>44139</v>
      </c>
    </row>
    <row r="77" spans="1:13" ht="55.2" customHeight="1" x14ac:dyDescent="0.3">
      <c r="A77" s="4" t="s">
        <v>34</v>
      </c>
      <c r="B77" s="4" t="s">
        <v>200</v>
      </c>
      <c r="C77" s="3">
        <v>100064230</v>
      </c>
      <c r="D77" s="13" t="s">
        <v>198</v>
      </c>
      <c r="E77" s="10" t="s">
        <v>199</v>
      </c>
      <c r="F77" s="3" t="s">
        <v>17</v>
      </c>
      <c r="G77" s="17" t="s">
        <v>35</v>
      </c>
      <c r="H77" s="3">
        <v>2021</v>
      </c>
      <c r="I77" s="3" t="s">
        <v>13</v>
      </c>
      <c r="J77" s="11">
        <v>1675326.4000000001</v>
      </c>
      <c r="K77" s="11">
        <v>418831.60000000003</v>
      </c>
      <c r="L77" s="11">
        <v>2094158</v>
      </c>
      <c r="M77" s="12">
        <v>44139</v>
      </c>
    </row>
    <row r="78" spans="1:13" ht="60" customHeight="1" x14ac:dyDescent="0.3">
      <c r="A78" s="4" t="s">
        <v>43</v>
      </c>
      <c r="B78" s="4" t="s">
        <v>201</v>
      </c>
      <c r="C78" s="3">
        <v>100051157</v>
      </c>
      <c r="D78" s="13" t="s">
        <v>202</v>
      </c>
      <c r="E78" s="10" t="s">
        <v>203</v>
      </c>
      <c r="F78" s="3" t="s">
        <v>17</v>
      </c>
      <c r="G78" s="17" t="s">
        <v>204</v>
      </c>
      <c r="H78" s="3">
        <v>2021</v>
      </c>
      <c r="I78" s="3" t="s">
        <v>13</v>
      </c>
      <c r="J78" s="11">
        <v>2151899.2000000002</v>
      </c>
      <c r="K78" s="11">
        <v>537974.80000000005</v>
      </c>
      <c r="L78" s="11">
        <v>2689874</v>
      </c>
      <c r="M78" s="12">
        <v>44139</v>
      </c>
    </row>
    <row r="79" spans="1:13" ht="46.2" customHeight="1" x14ac:dyDescent="0.3">
      <c r="A79" s="4" t="s">
        <v>205</v>
      </c>
      <c r="B79" s="4" t="s">
        <v>54</v>
      </c>
      <c r="C79" s="3">
        <v>100052630</v>
      </c>
      <c r="D79" s="13" t="s">
        <v>206</v>
      </c>
      <c r="E79" s="10" t="s">
        <v>199</v>
      </c>
      <c r="F79" s="3" t="s">
        <v>17</v>
      </c>
      <c r="G79" s="17" t="s">
        <v>207</v>
      </c>
      <c r="H79" s="3">
        <v>2024</v>
      </c>
      <c r="I79" s="3" t="s">
        <v>13</v>
      </c>
      <c r="J79" s="11">
        <v>1185714.4000000001</v>
      </c>
      <c r="K79" s="11">
        <v>296428.60000000003</v>
      </c>
      <c r="L79" s="11">
        <v>1482143</v>
      </c>
      <c r="M79" s="12">
        <v>44139</v>
      </c>
    </row>
    <row r="80" spans="1:13" ht="46.2" customHeight="1" x14ac:dyDescent="0.3">
      <c r="A80" s="4" t="s">
        <v>208</v>
      </c>
      <c r="B80" s="4" t="s">
        <v>51</v>
      </c>
      <c r="C80" s="3">
        <v>100072217</v>
      </c>
      <c r="D80" s="13" t="s">
        <v>209</v>
      </c>
      <c r="E80" s="10" t="s">
        <v>210</v>
      </c>
      <c r="F80" s="3" t="s">
        <v>22</v>
      </c>
      <c r="G80" s="17" t="s">
        <v>211</v>
      </c>
      <c r="H80" s="22">
        <v>2021</v>
      </c>
      <c r="I80" s="3" t="s">
        <v>13</v>
      </c>
      <c r="J80" s="11">
        <v>0</v>
      </c>
      <c r="K80" s="11">
        <v>50000</v>
      </c>
      <c r="L80" s="11">
        <v>50000</v>
      </c>
      <c r="M80" s="12">
        <v>44139</v>
      </c>
    </row>
    <row r="81" spans="1:16" ht="46.2" customHeight="1" x14ac:dyDescent="0.3">
      <c r="A81" s="4" t="s">
        <v>208</v>
      </c>
      <c r="B81" s="4" t="s">
        <v>51</v>
      </c>
      <c r="C81" s="3">
        <v>100071099</v>
      </c>
      <c r="D81" s="13" t="s">
        <v>212</v>
      </c>
      <c r="E81" s="10" t="s">
        <v>210</v>
      </c>
      <c r="F81" s="3" t="s">
        <v>17</v>
      </c>
      <c r="G81" s="17" t="s">
        <v>211</v>
      </c>
      <c r="H81" s="22">
        <v>2021</v>
      </c>
      <c r="I81" s="3" t="s">
        <v>13</v>
      </c>
      <c r="J81" s="11">
        <v>0</v>
      </c>
      <c r="K81" s="11">
        <v>1950000</v>
      </c>
      <c r="L81" s="11">
        <v>1950000</v>
      </c>
      <c r="M81" s="12">
        <v>44139</v>
      </c>
    </row>
    <row r="82" spans="1:16" ht="46.2" customHeight="1" x14ac:dyDescent="0.3">
      <c r="A82" s="4" t="s">
        <v>208</v>
      </c>
      <c r="B82" s="4" t="s">
        <v>11</v>
      </c>
      <c r="C82" s="3">
        <v>100070045</v>
      </c>
      <c r="D82" s="13" t="s">
        <v>213</v>
      </c>
      <c r="E82" s="10" t="s">
        <v>199</v>
      </c>
      <c r="F82" s="3" t="s">
        <v>16</v>
      </c>
      <c r="G82" s="17" t="s">
        <v>214</v>
      </c>
      <c r="H82" s="22" t="s">
        <v>39</v>
      </c>
      <c r="I82" s="3" t="s">
        <v>13</v>
      </c>
      <c r="J82" s="11">
        <v>624301.6</v>
      </c>
      <c r="K82" s="11">
        <v>156075.4</v>
      </c>
      <c r="L82" s="11">
        <v>780377</v>
      </c>
      <c r="M82" s="12">
        <v>44139</v>
      </c>
    </row>
    <row r="83" spans="1:16" ht="46.2" customHeight="1" x14ac:dyDescent="0.3">
      <c r="A83" s="4" t="s">
        <v>208</v>
      </c>
      <c r="B83" s="4" t="s">
        <v>11</v>
      </c>
      <c r="C83" s="3">
        <v>100070048</v>
      </c>
      <c r="D83" s="13" t="s">
        <v>213</v>
      </c>
      <c r="E83" s="10" t="s">
        <v>199</v>
      </c>
      <c r="F83" s="3" t="s">
        <v>22</v>
      </c>
      <c r="G83" s="17" t="s">
        <v>214</v>
      </c>
      <c r="H83" s="22" t="s">
        <v>39</v>
      </c>
      <c r="I83" s="3" t="s">
        <v>13</v>
      </c>
      <c r="J83" s="11">
        <v>83248</v>
      </c>
      <c r="K83" s="11">
        <v>20812</v>
      </c>
      <c r="L83" s="11">
        <v>104060</v>
      </c>
      <c r="M83" s="12">
        <v>44139</v>
      </c>
    </row>
    <row r="84" spans="1:16" ht="46.2" customHeight="1" x14ac:dyDescent="0.3">
      <c r="A84" s="4" t="s">
        <v>53</v>
      </c>
      <c r="B84" s="4" t="s">
        <v>215</v>
      </c>
      <c r="C84" s="3">
        <v>100054519</v>
      </c>
      <c r="D84" s="13" t="s">
        <v>216</v>
      </c>
      <c r="E84" s="10" t="s">
        <v>199</v>
      </c>
      <c r="F84" s="3" t="s">
        <v>17</v>
      </c>
      <c r="G84" s="17" t="s">
        <v>217</v>
      </c>
      <c r="H84" s="22">
        <v>2020</v>
      </c>
      <c r="I84" s="3" t="s">
        <v>13</v>
      </c>
      <c r="J84" s="11">
        <v>1868396.8</v>
      </c>
      <c r="K84" s="11">
        <v>467099.2</v>
      </c>
      <c r="L84" s="11">
        <v>2335496</v>
      </c>
      <c r="M84" s="12">
        <v>44139</v>
      </c>
      <c r="O84" s="19" t="e">
        <f>#REF!-#REF!</f>
        <v>#REF!</v>
      </c>
      <c r="P84" s="21" t="e">
        <f>O84*0.8</f>
        <v>#REF!</v>
      </c>
    </row>
    <row r="85" spans="1:16" ht="46.2" customHeight="1" x14ac:dyDescent="0.3">
      <c r="A85" s="4" t="s">
        <v>36</v>
      </c>
      <c r="B85" s="4" t="s">
        <v>11</v>
      </c>
      <c r="C85" s="3">
        <v>100065504</v>
      </c>
      <c r="D85" s="13" t="s">
        <v>218</v>
      </c>
      <c r="E85" s="10" t="s">
        <v>199</v>
      </c>
      <c r="F85" s="3" t="s">
        <v>20</v>
      </c>
      <c r="G85" s="17" t="s">
        <v>219</v>
      </c>
      <c r="H85" s="22" t="s">
        <v>39</v>
      </c>
      <c r="I85" s="3" t="s">
        <v>13</v>
      </c>
      <c r="J85" s="11">
        <v>82424</v>
      </c>
      <c r="K85" s="11">
        <v>20606</v>
      </c>
      <c r="L85" s="11">
        <v>103030</v>
      </c>
      <c r="M85" s="12">
        <v>44139</v>
      </c>
    </row>
    <row r="86" spans="1:16" ht="46.2" customHeight="1" x14ac:dyDescent="0.3">
      <c r="A86" s="4" t="s">
        <v>220</v>
      </c>
      <c r="B86" s="4" t="s">
        <v>11</v>
      </c>
      <c r="C86" s="3">
        <v>100048382</v>
      </c>
      <c r="D86" s="13" t="s">
        <v>221</v>
      </c>
      <c r="E86" s="10" t="s">
        <v>196</v>
      </c>
      <c r="F86" s="3" t="s">
        <v>17</v>
      </c>
      <c r="G86" s="17" t="s">
        <v>222</v>
      </c>
      <c r="H86" s="22" t="s">
        <v>39</v>
      </c>
      <c r="I86" s="3" t="s">
        <v>13</v>
      </c>
      <c r="J86" s="11">
        <v>85633.600000000006</v>
      </c>
      <c r="K86" s="11">
        <v>21408.400000000001</v>
      </c>
      <c r="L86" s="11">
        <v>107042</v>
      </c>
      <c r="M86" s="12">
        <v>44139</v>
      </c>
    </row>
    <row r="87" spans="1:16" ht="46.2" customHeight="1" x14ac:dyDescent="0.3">
      <c r="A87" s="4" t="s">
        <v>223</v>
      </c>
      <c r="B87" s="4" t="s">
        <v>224</v>
      </c>
      <c r="C87" s="3">
        <v>100064513</v>
      </c>
      <c r="D87" s="13" t="s">
        <v>225</v>
      </c>
      <c r="E87" s="10" t="s">
        <v>226</v>
      </c>
      <c r="F87" s="3" t="s">
        <v>17</v>
      </c>
      <c r="G87" s="17" t="s">
        <v>227</v>
      </c>
      <c r="H87" s="22">
        <v>2019</v>
      </c>
      <c r="I87" s="3" t="s">
        <v>13</v>
      </c>
      <c r="J87" s="11">
        <v>565000</v>
      </c>
      <c r="K87" s="11">
        <v>141250</v>
      </c>
      <c r="L87" s="11">
        <v>706250</v>
      </c>
      <c r="M87" s="12">
        <v>44139</v>
      </c>
    </row>
    <row r="88" spans="1:16" ht="46.2" customHeight="1" x14ac:dyDescent="0.3">
      <c r="A88" s="4" t="s">
        <v>10</v>
      </c>
      <c r="B88" s="4" t="s">
        <v>228</v>
      </c>
      <c r="C88" s="3">
        <v>100072431</v>
      </c>
      <c r="D88" s="13" t="s">
        <v>229</v>
      </c>
      <c r="E88" s="10" t="s">
        <v>199</v>
      </c>
      <c r="F88" s="3" t="s">
        <v>20</v>
      </c>
      <c r="G88" s="17" t="s">
        <v>230</v>
      </c>
      <c r="H88" s="22">
        <v>2023</v>
      </c>
      <c r="I88" s="3" t="s">
        <v>13</v>
      </c>
      <c r="J88" s="11">
        <v>16484.8</v>
      </c>
      <c r="K88" s="11">
        <v>4121.2</v>
      </c>
      <c r="L88" s="11">
        <v>20606</v>
      </c>
      <c r="M88" s="12">
        <v>44139</v>
      </c>
    </row>
    <row r="89" spans="1:16" ht="46.2" customHeight="1" x14ac:dyDescent="0.3">
      <c r="A89" s="4" t="s">
        <v>10</v>
      </c>
      <c r="B89" s="4" t="s">
        <v>231</v>
      </c>
      <c r="C89" s="3">
        <v>100072764</v>
      </c>
      <c r="D89" s="13" t="s">
        <v>232</v>
      </c>
      <c r="E89" s="10" t="s">
        <v>196</v>
      </c>
      <c r="F89" s="3" t="s">
        <v>22</v>
      </c>
      <c r="G89" s="17" t="s">
        <v>233</v>
      </c>
      <c r="H89" s="22">
        <v>2021</v>
      </c>
      <c r="I89" s="3" t="s">
        <v>13</v>
      </c>
      <c r="J89" s="11">
        <v>100000</v>
      </c>
      <c r="K89" s="11">
        <v>25000</v>
      </c>
      <c r="L89" s="11">
        <v>125000</v>
      </c>
      <c r="M89" s="12">
        <v>44139</v>
      </c>
    </row>
    <row r="90" spans="1:16" ht="46.2" customHeight="1" x14ac:dyDescent="0.3">
      <c r="A90" s="4" t="s">
        <v>34</v>
      </c>
      <c r="B90" s="4" t="s">
        <v>51</v>
      </c>
      <c r="C90" s="3">
        <v>100072765</v>
      </c>
      <c r="D90" s="13" t="s">
        <v>234</v>
      </c>
      <c r="E90" s="10" t="s">
        <v>226</v>
      </c>
      <c r="F90" s="3" t="s">
        <v>17</v>
      </c>
      <c r="G90" s="17" t="s">
        <v>235</v>
      </c>
      <c r="H90" s="22">
        <v>2022</v>
      </c>
      <c r="I90" s="3" t="s">
        <v>13</v>
      </c>
      <c r="J90" s="11">
        <v>640000</v>
      </c>
      <c r="K90" s="11">
        <v>160000</v>
      </c>
      <c r="L90" s="11">
        <v>800000</v>
      </c>
      <c r="M90" s="12">
        <v>44139</v>
      </c>
    </row>
    <row r="91" spans="1:16" ht="46.2" customHeight="1" x14ac:dyDescent="0.3">
      <c r="A91" s="4" t="s">
        <v>236</v>
      </c>
      <c r="B91" s="4" t="s">
        <v>51</v>
      </c>
      <c r="C91" s="3">
        <v>100072766</v>
      </c>
      <c r="D91" s="13" t="s">
        <v>234</v>
      </c>
      <c r="E91" s="10" t="s">
        <v>226</v>
      </c>
      <c r="F91" s="3" t="s">
        <v>17</v>
      </c>
      <c r="G91" s="17" t="s">
        <v>237</v>
      </c>
      <c r="H91" s="22">
        <v>2022</v>
      </c>
      <c r="I91" s="3" t="s">
        <v>13</v>
      </c>
      <c r="J91" s="11">
        <v>640000</v>
      </c>
      <c r="K91" s="11">
        <v>160000</v>
      </c>
      <c r="L91" s="11">
        <v>800000</v>
      </c>
      <c r="M91" s="12">
        <v>44139</v>
      </c>
    </row>
    <row r="92" spans="1:16" ht="46.2" customHeight="1" x14ac:dyDescent="0.3">
      <c r="A92" s="4" t="s">
        <v>10</v>
      </c>
      <c r="B92" s="4" t="s">
        <v>11</v>
      </c>
      <c r="C92" s="3">
        <v>100064283</v>
      </c>
      <c r="D92" s="13" t="s">
        <v>238</v>
      </c>
      <c r="E92" s="10" t="s">
        <v>199</v>
      </c>
      <c r="F92" s="3" t="s">
        <v>16</v>
      </c>
      <c r="G92" s="17" t="s">
        <v>239</v>
      </c>
      <c r="H92" s="22" t="s">
        <v>39</v>
      </c>
      <c r="I92" s="3" t="s">
        <v>13</v>
      </c>
      <c r="J92" s="11">
        <v>60000</v>
      </c>
      <c r="K92" s="11">
        <v>15000</v>
      </c>
      <c r="L92" s="11">
        <v>75000</v>
      </c>
      <c r="M92" s="12">
        <v>44237</v>
      </c>
    </row>
    <row r="93" spans="1:16" ht="46.2" customHeight="1" x14ac:dyDescent="0.3">
      <c r="A93" s="4" t="s">
        <v>10</v>
      </c>
      <c r="B93" s="4" t="s">
        <v>11</v>
      </c>
      <c r="C93" s="3">
        <v>100064288</v>
      </c>
      <c r="D93" s="13" t="s">
        <v>238</v>
      </c>
      <c r="E93" s="10" t="s">
        <v>199</v>
      </c>
      <c r="F93" s="3" t="s">
        <v>22</v>
      </c>
      <c r="G93" s="17" t="s">
        <v>239</v>
      </c>
      <c r="H93" s="22" t="s">
        <v>39</v>
      </c>
      <c r="I93" s="3" t="s">
        <v>13</v>
      </c>
      <c r="J93" s="11">
        <v>40000</v>
      </c>
      <c r="K93" s="11">
        <v>10000</v>
      </c>
      <c r="L93" s="11">
        <v>50000</v>
      </c>
      <c r="M93" s="12">
        <v>44237</v>
      </c>
    </row>
    <row r="94" spans="1:16" ht="46.2" customHeight="1" x14ac:dyDescent="0.3">
      <c r="A94" s="4" t="s">
        <v>10</v>
      </c>
      <c r="B94" s="4" t="s">
        <v>11</v>
      </c>
      <c r="C94" s="3">
        <v>100064289</v>
      </c>
      <c r="D94" s="13" t="s">
        <v>238</v>
      </c>
      <c r="E94" s="10" t="s">
        <v>199</v>
      </c>
      <c r="F94" s="3" t="s">
        <v>20</v>
      </c>
      <c r="G94" s="17" t="s">
        <v>239</v>
      </c>
      <c r="H94" s="22" t="s">
        <v>39</v>
      </c>
      <c r="I94" s="3" t="s">
        <v>13</v>
      </c>
      <c r="J94" s="11">
        <v>40000</v>
      </c>
      <c r="K94" s="11">
        <v>10000</v>
      </c>
      <c r="L94" s="11">
        <v>50000</v>
      </c>
      <c r="M94" s="12">
        <v>44237</v>
      </c>
    </row>
    <row r="95" spans="1:16" ht="46.2" customHeight="1" x14ac:dyDescent="0.3">
      <c r="A95" s="4" t="s">
        <v>10</v>
      </c>
      <c r="B95" s="4" t="s">
        <v>11</v>
      </c>
      <c r="C95" s="3">
        <v>100064290</v>
      </c>
      <c r="D95" s="13" t="s">
        <v>238</v>
      </c>
      <c r="E95" s="10" t="s">
        <v>199</v>
      </c>
      <c r="F95" s="3" t="s">
        <v>17</v>
      </c>
      <c r="G95" s="17" t="s">
        <v>239</v>
      </c>
      <c r="H95" s="22" t="s">
        <v>39</v>
      </c>
      <c r="I95" s="3" t="s">
        <v>13</v>
      </c>
      <c r="J95" s="11">
        <v>320000</v>
      </c>
      <c r="K95" s="11">
        <v>80000</v>
      </c>
      <c r="L95" s="11">
        <v>400000</v>
      </c>
      <c r="M95" s="12">
        <v>44237</v>
      </c>
    </row>
    <row r="96" spans="1:16" ht="46.2" customHeight="1" x14ac:dyDescent="0.3">
      <c r="A96" s="4" t="s">
        <v>10</v>
      </c>
      <c r="B96" s="4" t="s">
        <v>11</v>
      </c>
      <c r="C96" s="3">
        <v>100066621</v>
      </c>
      <c r="D96" s="13" t="s">
        <v>46</v>
      </c>
      <c r="E96" s="10" t="s">
        <v>199</v>
      </c>
      <c r="F96" s="3" t="s">
        <v>16</v>
      </c>
      <c r="G96" s="17" t="s">
        <v>240</v>
      </c>
      <c r="H96" s="22" t="s">
        <v>39</v>
      </c>
      <c r="I96" s="3" t="s">
        <v>13</v>
      </c>
      <c r="J96" s="11">
        <v>186400</v>
      </c>
      <c r="K96" s="11">
        <v>46600</v>
      </c>
      <c r="L96" s="11">
        <v>233000</v>
      </c>
      <c r="M96" s="12">
        <v>44237</v>
      </c>
    </row>
    <row r="97" spans="1:13" ht="46.2" customHeight="1" x14ac:dyDescent="0.3">
      <c r="A97" s="4" t="s">
        <v>10</v>
      </c>
      <c r="B97" s="4" t="s">
        <v>11</v>
      </c>
      <c r="C97" s="3">
        <v>100066622</v>
      </c>
      <c r="D97" s="13" t="s">
        <v>46</v>
      </c>
      <c r="E97" s="10" t="s">
        <v>199</v>
      </c>
      <c r="F97" s="3" t="s">
        <v>17</v>
      </c>
      <c r="G97" s="17" t="s">
        <v>240</v>
      </c>
      <c r="H97" s="22" t="s">
        <v>39</v>
      </c>
      <c r="I97" s="3" t="s">
        <v>13</v>
      </c>
      <c r="J97" s="11">
        <v>1165804</v>
      </c>
      <c r="K97" s="11">
        <v>291451</v>
      </c>
      <c r="L97" s="11">
        <v>1457255</v>
      </c>
      <c r="M97" s="12">
        <v>44237</v>
      </c>
    </row>
    <row r="98" spans="1:13" ht="55.2" customHeight="1" x14ac:dyDescent="0.3">
      <c r="A98" s="4" t="s">
        <v>26</v>
      </c>
      <c r="B98" s="4" t="s">
        <v>241</v>
      </c>
      <c r="C98" s="3">
        <v>100064507</v>
      </c>
      <c r="D98" s="13" t="s">
        <v>242</v>
      </c>
      <c r="E98" s="10" t="s">
        <v>199</v>
      </c>
      <c r="F98" s="3" t="s">
        <v>17</v>
      </c>
      <c r="G98" s="17" t="s">
        <v>243</v>
      </c>
      <c r="H98" s="22">
        <v>2021</v>
      </c>
      <c r="I98" s="3" t="s">
        <v>13</v>
      </c>
      <c r="J98" s="11">
        <v>4519346</v>
      </c>
      <c r="K98" s="11">
        <v>1129836.5</v>
      </c>
      <c r="L98" s="11">
        <v>5649182.5</v>
      </c>
      <c r="M98" s="12">
        <v>44237</v>
      </c>
    </row>
    <row r="99" spans="1:13" ht="55.2" customHeight="1" x14ac:dyDescent="0.3">
      <c r="A99" s="4" t="s">
        <v>26</v>
      </c>
      <c r="B99" s="4" t="s">
        <v>51</v>
      </c>
      <c r="C99" s="3">
        <v>100072848</v>
      </c>
      <c r="D99" s="13" t="s">
        <v>244</v>
      </c>
      <c r="E99" s="10" t="s">
        <v>184</v>
      </c>
      <c r="F99" s="3" t="s">
        <v>16</v>
      </c>
      <c r="G99" s="17" t="s">
        <v>245</v>
      </c>
      <c r="H99" s="22">
        <v>2021</v>
      </c>
      <c r="I99" s="3" t="s">
        <v>13</v>
      </c>
      <c r="J99" s="11">
        <v>400000</v>
      </c>
      <c r="K99" s="11">
        <v>100000</v>
      </c>
      <c r="L99" s="11">
        <v>500000</v>
      </c>
      <c r="M99" s="12">
        <v>44237</v>
      </c>
    </row>
    <row r="100" spans="1:13" ht="55.2" customHeight="1" x14ac:dyDescent="0.3">
      <c r="A100" s="4" t="s">
        <v>26</v>
      </c>
      <c r="B100" s="4" t="s">
        <v>246</v>
      </c>
      <c r="C100" s="3">
        <v>100064120</v>
      </c>
      <c r="D100" s="13" t="s">
        <v>247</v>
      </c>
      <c r="E100" s="10" t="s">
        <v>187</v>
      </c>
      <c r="F100" s="3" t="s">
        <v>16</v>
      </c>
      <c r="G100" s="17" t="s">
        <v>248</v>
      </c>
      <c r="H100" s="22">
        <v>2022</v>
      </c>
      <c r="I100" s="3" t="s">
        <v>27</v>
      </c>
      <c r="J100" s="11">
        <v>1715416.8</v>
      </c>
      <c r="K100" s="11">
        <v>428854.2</v>
      </c>
      <c r="L100" s="11">
        <v>2144271</v>
      </c>
      <c r="M100" s="12">
        <v>44237</v>
      </c>
    </row>
    <row r="101" spans="1:13" ht="54.75" customHeight="1" x14ac:dyDescent="0.3">
      <c r="A101" s="4" t="s">
        <v>249</v>
      </c>
      <c r="B101" s="4" t="s">
        <v>250</v>
      </c>
      <c r="C101" s="3">
        <v>100062542</v>
      </c>
      <c r="D101" s="13" t="s">
        <v>251</v>
      </c>
      <c r="E101" s="10" t="s">
        <v>196</v>
      </c>
      <c r="F101" s="3" t="s">
        <v>17</v>
      </c>
      <c r="G101" s="17" t="s">
        <v>252</v>
      </c>
      <c r="H101" s="22">
        <v>2018</v>
      </c>
      <c r="I101" s="3" t="s">
        <v>13</v>
      </c>
      <c r="J101" s="11">
        <v>746817.60000000009</v>
      </c>
      <c r="K101" s="11">
        <v>186704.40000000002</v>
      </c>
      <c r="L101" s="11">
        <v>933522</v>
      </c>
      <c r="M101" s="12">
        <v>44237</v>
      </c>
    </row>
    <row r="102" spans="1:13" ht="46.2" customHeight="1" x14ac:dyDescent="0.3">
      <c r="A102" s="4" t="s">
        <v>23</v>
      </c>
      <c r="B102" s="4" t="s">
        <v>11</v>
      </c>
      <c r="C102" s="3">
        <v>100068449</v>
      </c>
      <c r="D102" s="13" t="s">
        <v>253</v>
      </c>
      <c r="E102" s="10" t="s">
        <v>254</v>
      </c>
      <c r="F102" s="3" t="s">
        <v>17</v>
      </c>
      <c r="G102" s="17" t="s">
        <v>255</v>
      </c>
      <c r="H102" s="22" t="s">
        <v>39</v>
      </c>
      <c r="I102" s="3" t="s">
        <v>13</v>
      </c>
      <c r="J102" s="11">
        <v>583022</v>
      </c>
      <c r="K102" s="11">
        <v>145755.5</v>
      </c>
      <c r="L102" s="11">
        <v>728777.5</v>
      </c>
      <c r="M102" s="12">
        <v>43871</v>
      </c>
    </row>
    <row r="103" spans="1:13" ht="54.75" customHeight="1" x14ac:dyDescent="0.3">
      <c r="A103" s="4" t="s">
        <v>36</v>
      </c>
      <c r="B103" s="4" t="s">
        <v>256</v>
      </c>
      <c r="C103" s="3">
        <v>100065517</v>
      </c>
      <c r="D103" s="13" t="s">
        <v>257</v>
      </c>
      <c r="E103" s="10" t="s">
        <v>258</v>
      </c>
      <c r="F103" s="3" t="s">
        <v>17</v>
      </c>
      <c r="G103" s="17" t="s">
        <v>259</v>
      </c>
      <c r="H103" s="22">
        <v>2019</v>
      </c>
      <c r="I103" s="3" t="s">
        <v>13</v>
      </c>
      <c r="J103" s="11">
        <v>524137.60000000003</v>
      </c>
      <c r="K103" s="11">
        <v>131034.40000000001</v>
      </c>
      <c r="L103" s="11">
        <v>655172</v>
      </c>
      <c r="M103" s="12">
        <v>44237</v>
      </c>
    </row>
    <row r="104" spans="1:13" ht="54.75" customHeight="1" x14ac:dyDescent="0.3">
      <c r="A104" s="4" t="s">
        <v>205</v>
      </c>
      <c r="B104" s="4" t="s">
        <v>260</v>
      </c>
      <c r="C104" s="3">
        <v>100039839</v>
      </c>
      <c r="D104" s="13" t="s">
        <v>261</v>
      </c>
      <c r="E104" s="10" t="s">
        <v>196</v>
      </c>
      <c r="F104" s="3" t="s">
        <v>17</v>
      </c>
      <c r="G104" s="17" t="s">
        <v>262</v>
      </c>
      <c r="H104" s="22">
        <v>2021</v>
      </c>
      <c r="I104" s="3" t="s">
        <v>27</v>
      </c>
      <c r="J104" s="11">
        <v>2841552</v>
      </c>
      <c r="K104" s="11">
        <v>710388</v>
      </c>
      <c r="L104" s="11">
        <v>3551940</v>
      </c>
      <c r="M104" s="12">
        <v>44237</v>
      </c>
    </row>
    <row r="105" spans="1:13" ht="55.2" customHeight="1" x14ac:dyDescent="0.3">
      <c r="A105" s="4" t="s">
        <v>34</v>
      </c>
      <c r="B105" s="4" t="s">
        <v>51</v>
      </c>
      <c r="C105" s="3">
        <v>100071226</v>
      </c>
      <c r="D105" s="13" t="s">
        <v>263</v>
      </c>
      <c r="E105" s="10" t="s">
        <v>264</v>
      </c>
      <c r="F105" s="3" t="s">
        <v>17</v>
      </c>
      <c r="G105" s="17" t="s">
        <v>265</v>
      </c>
      <c r="H105" s="22">
        <v>2021</v>
      </c>
      <c r="I105" s="3" t="s">
        <v>13</v>
      </c>
      <c r="J105" s="11">
        <v>0</v>
      </c>
      <c r="K105" s="11">
        <v>250000</v>
      </c>
      <c r="L105" s="11">
        <v>250000</v>
      </c>
      <c r="M105" s="12">
        <v>44237</v>
      </c>
    </row>
    <row r="106" spans="1:13" ht="55.2" customHeight="1" x14ac:dyDescent="0.3">
      <c r="A106" s="4" t="s">
        <v>21</v>
      </c>
      <c r="B106" s="4" t="s">
        <v>51</v>
      </c>
      <c r="C106" s="3">
        <v>100071412</v>
      </c>
      <c r="D106" s="13" t="s">
        <v>266</v>
      </c>
      <c r="E106" s="10" t="s">
        <v>264</v>
      </c>
      <c r="F106" s="3" t="s">
        <v>17</v>
      </c>
      <c r="G106" s="17" t="s">
        <v>267</v>
      </c>
      <c r="H106" s="22">
        <v>2021</v>
      </c>
      <c r="I106" s="3" t="s">
        <v>13</v>
      </c>
      <c r="J106" s="11">
        <v>0</v>
      </c>
      <c r="K106" s="11">
        <v>250000</v>
      </c>
      <c r="L106" s="11">
        <v>250000</v>
      </c>
      <c r="M106" s="12">
        <v>44237</v>
      </c>
    </row>
    <row r="107" spans="1:13" ht="55.2" customHeight="1" x14ac:dyDescent="0.3">
      <c r="A107" s="4" t="s">
        <v>223</v>
      </c>
      <c r="B107" s="4" t="s">
        <v>51</v>
      </c>
      <c r="C107" s="3">
        <v>100071221</v>
      </c>
      <c r="D107" s="13" t="s">
        <v>268</v>
      </c>
      <c r="E107" s="10" t="s">
        <v>264</v>
      </c>
      <c r="F107" s="3" t="s">
        <v>17</v>
      </c>
      <c r="G107" s="17" t="s">
        <v>269</v>
      </c>
      <c r="H107" s="22">
        <v>2021</v>
      </c>
      <c r="I107" s="3" t="s">
        <v>13</v>
      </c>
      <c r="J107" s="11">
        <v>0</v>
      </c>
      <c r="K107" s="11">
        <v>250000</v>
      </c>
      <c r="L107" s="11">
        <v>250000</v>
      </c>
      <c r="M107" s="12">
        <v>44237</v>
      </c>
    </row>
    <row r="108" spans="1:13" ht="55.2" customHeight="1" x14ac:dyDescent="0.3">
      <c r="A108" s="4" t="s">
        <v>270</v>
      </c>
      <c r="B108" s="4" t="s">
        <v>51</v>
      </c>
      <c r="C108" s="3">
        <v>100071198</v>
      </c>
      <c r="D108" s="13" t="s">
        <v>271</v>
      </c>
      <c r="E108" s="10" t="s">
        <v>264</v>
      </c>
      <c r="F108" s="3" t="s">
        <v>17</v>
      </c>
      <c r="G108" s="17" t="s">
        <v>272</v>
      </c>
      <c r="H108" s="22">
        <v>2021</v>
      </c>
      <c r="I108" s="3" t="s">
        <v>13</v>
      </c>
      <c r="J108" s="11">
        <v>0</v>
      </c>
      <c r="K108" s="11">
        <v>250000</v>
      </c>
      <c r="L108" s="11">
        <v>250000</v>
      </c>
      <c r="M108" s="12">
        <v>44237</v>
      </c>
    </row>
    <row r="109" spans="1:13" ht="55.2" customHeight="1" x14ac:dyDescent="0.3">
      <c r="A109" s="4" t="s">
        <v>45</v>
      </c>
      <c r="B109" s="4" t="s">
        <v>51</v>
      </c>
      <c r="C109" s="3">
        <v>100071235</v>
      </c>
      <c r="D109" s="13" t="s">
        <v>273</v>
      </c>
      <c r="E109" s="10" t="s">
        <v>264</v>
      </c>
      <c r="F109" s="3" t="s">
        <v>17</v>
      </c>
      <c r="G109" s="17" t="s">
        <v>274</v>
      </c>
      <c r="H109" s="22">
        <v>2021</v>
      </c>
      <c r="I109" s="3" t="s">
        <v>13</v>
      </c>
      <c r="J109" s="11">
        <v>0</v>
      </c>
      <c r="K109" s="11">
        <v>250000</v>
      </c>
      <c r="L109" s="11">
        <v>250000</v>
      </c>
      <c r="M109" s="12">
        <v>44237</v>
      </c>
    </row>
    <row r="110" spans="1:13" ht="55.2" customHeight="1" x14ac:dyDescent="0.3">
      <c r="A110" s="4" t="s">
        <v>163</v>
      </c>
      <c r="B110" s="4" t="s">
        <v>51</v>
      </c>
      <c r="C110" s="3">
        <v>100072743</v>
      </c>
      <c r="D110" s="13" t="s">
        <v>275</v>
      </c>
      <c r="E110" s="10" t="s">
        <v>120</v>
      </c>
      <c r="F110" s="3" t="s">
        <v>12</v>
      </c>
      <c r="G110" s="17" t="s">
        <v>276</v>
      </c>
      <c r="H110" s="22">
        <v>2021</v>
      </c>
      <c r="I110" s="3" t="s">
        <v>13</v>
      </c>
      <c r="J110" s="11">
        <v>216000</v>
      </c>
      <c r="K110" s="11">
        <v>54000</v>
      </c>
      <c r="L110" s="11">
        <v>270000</v>
      </c>
      <c r="M110" s="12">
        <v>44237</v>
      </c>
    </row>
    <row r="111" spans="1:13" ht="55.2" customHeight="1" x14ac:dyDescent="0.3">
      <c r="A111" s="4" t="s">
        <v>50</v>
      </c>
      <c r="B111" s="4" t="s">
        <v>51</v>
      </c>
      <c r="C111" s="3">
        <v>100073252</v>
      </c>
      <c r="D111" s="3" t="s">
        <v>277</v>
      </c>
      <c r="E111" s="10" t="s">
        <v>199</v>
      </c>
      <c r="F111" s="3" t="s">
        <v>28</v>
      </c>
      <c r="G111" s="17" t="s">
        <v>278</v>
      </c>
      <c r="H111" s="22">
        <v>2022</v>
      </c>
      <c r="I111" s="3" t="s">
        <v>13</v>
      </c>
      <c r="J111" s="11">
        <v>780000</v>
      </c>
      <c r="K111" s="11">
        <v>195000</v>
      </c>
      <c r="L111" s="11">
        <v>975000</v>
      </c>
      <c r="M111" s="12">
        <v>44237</v>
      </c>
    </row>
    <row r="112" spans="1:13" ht="55.2" customHeight="1" x14ac:dyDescent="0.3">
      <c r="A112" s="4" t="s">
        <v>50</v>
      </c>
      <c r="B112" s="4" t="s">
        <v>51</v>
      </c>
      <c r="C112" s="3">
        <v>100073253</v>
      </c>
      <c r="D112" s="3" t="s">
        <v>279</v>
      </c>
      <c r="E112" s="10" t="s">
        <v>196</v>
      </c>
      <c r="F112" s="3" t="s">
        <v>28</v>
      </c>
      <c r="G112" s="17" t="s">
        <v>280</v>
      </c>
      <c r="H112" s="22">
        <v>2022</v>
      </c>
      <c r="I112" s="3" t="s">
        <v>13</v>
      </c>
      <c r="J112" s="11">
        <v>640000</v>
      </c>
      <c r="K112" s="11">
        <v>160000</v>
      </c>
      <c r="L112" s="11">
        <v>800000</v>
      </c>
      <c r="M112" s="12">
        <v>44237</v>
      </c>
    </row>
    <row r="113" spans="1:13" ht="55.2" customHeight="1" x14ac:dyDescent="0.3">
      <c r="A113" s="4" t="s">
        <v>50</v>
      </c>
      <c r="B113" s="4" t="s">
        <v>51</v>
      </c>
      <c r="C113" s="3">
        <v>100073254</v>
      </c>
      <c r="D113" s="3" t="s">
        <v>279</v>
      </c>
      <c r="E113" s="10" t="s">
        <v>196</v>
      </c>
      <c r="F113" s="3" t="s">
        <v>28</v>
      </c>
      <c r="G113" s="17" t="s">
        <v>281</v>
      </c>
      <c r="H113" s="22">
        <v>2022</v>
      </c>
      <c r="I113" s="3" t="s">
        <v>13</v>
      </c>
      <c r="J113" s="11">
        <v>460800</v>
      </c>
      <c r="K113" s="11">
        <v>115200</v>
      </c>
      <c r="L113" s="11">
        <v>576000</v>
      </c>
      <c r="M113" s="12">
        <v>44237</v>
      </c>
    </row>
    <row r="114" spans="1:13" ht="55.2" customHeight="1" x14ac:dyDescent="0.3">
      <c r="A114" s="4" t="s">
        <v>50</v>
      </c>
      <c r="B114" s="4" t="s">
        <v>51</v>
      </c>
      <c r="C114" s="3">
        <v>100073255</v>
      </c>
      <c r="D114" s="3" t="s">
        <v>279</v>
      </c>
      <c r="E114" s="10" t="s">
        <v>196</v>
      </c>
      <c r="F114" s="3" t="s">
        <v>28</v>
      </c>
      <c r="G114" s="17" t="s">
        <v>282</v>
      </c>
      <c r="H114" s="22">
        <v>2022</v>
      </c>
      <c r="I114" s="3" t="s">
        <v>13</v>
      </c>
      <c r="J114" s="11">
        <v>1600000</v>
      </c>
      <c r="K114" s="11">
        <v>400000</v>
      </c>
      <c r="L114" s="11">
        <v>2000000</v>
      </c>
      <c r="M114" s="12">
        <v>44237</v>
      </c>
    </row>
    <row r="115" spans="1:13" ht="55.2" customHeight="1" x14ac:dyDescent="0.3">
      <c r="A115" s="4" t="s">
        <v>24</v>
      </c>
      <c r="B115" s="4" t="s">
        <v>51</v>
      </c>
      <c r="C115" s="3">
        <v>100073257</v>
      </c>
      <c r="D115" s="3" t="s">
        <v>279</v>
      </c>
      <c r="E115" s="10" t="s">
        <v>196</v>
      </c>
      <c r="F115" s="3" t="s">
        <v>28</v>
      </c>
      <c r="G115" s="17" t="s">
        <v>283</v>
      </c>
      <c r="H115" s="22">
        <v>2021</v>
      </c>
      <c r="I115" s="3" t="s">
        <v>13</v>
      </c>
      <c r="J115" s="11">
        <v>250000</v>
      </c>
      <c r="K115" s="11">
        <v>62500</v>
      </c>
      <c r="L115" s="11">
        <v>312500</v>
      </c>
      <c r="M115" s="12">
        <v>44237</v>
      </c>
    </row>
    <row r="116" spans="1:13" ht="55.2" customHeight="1" x14ac:dyDescent="0.3">
      <c r="A116" s="4" t="s">
        <v>10</v>
      </c>
      <c r="B116" s="4" t="s">
        <v>284</v>
      </c>
      <c r="C116" s="3">
        <v>100069322</v>
      </c>
      <c r="D116" s="3" t="s">
        <v>285</v>
      </c>
      <c r="E116" s="10" t="s">
        <v>199</v>
      </c>
      <c r="F116" s="3" t="s">
        <v>12</v>
      </c>
      <c r="G116" s="17" t="s">
        <v>286</v>
      </c>
      <c r="H116" s="22">
        <v>2021</v>
      </c>
      <c r="I116" s="3" t="s">
        <v>13</v>
      </c>
      <c r="J116" s="11">
        <v>1504398.4000000001</v>
      </c>
      <c r="K116" s="11">
        <v>376099.60000000003</v>
      </c>
      <c r="L116" s="11">
        <v>1880498</v>
      </c>
      <c r="M116" s="12">
        <v>44237</v>
      </c>
    </row>
    <row r="117" spans="1:13" ht="48" x14ac:dyDescent="0.3">
      <c r="A117" s="4" t="s">
        <v>26</v>
      </c>
      <c r="B117" s="4" t="s">
        <v>287</v>
      </c>
      <c r="C117" s="3">
        <v>100073472</v>
      </c>
      <c r="D117" s="13" t="s">
        <v>288</v>
      </c>
      <c r="E117" s="10" t="s">
        <v>289</v>
      </c>
      <c r="F117" s="3" t="s">
        <v>17</v>
      </c>
      <c r="G117" s="17" t="s">
        <v>290</v>
      </c>
      <c r="H117" s="22">
        <v>2021</v>
      </c>
      <c r="I117" s="3" t="s">
        <v>13</v>
      </c>
      <c r="J117" s="11">
        <v>77304</v>
      </c>
      <c r="K117" s="11">
        <v>19326</v>
      </c>
      <c r="L117" s="11">
        <v>96630</v>
      </c>
      <c r="M117" s="12">
        <v>44328</v>
      </c>
    </row>
    <row r="118" spans="1:13" ht="27.6" x14ac:dyDescent="0.3">
      <c r="A118" s="4" t="s">
        <v>26</v>
      </c>
      <c r="B118" s="4" t="s">
        <v>287</v>
      </c>
      <c r="C118" s="3">
        <v>100073369</v>
      </c>
      <c r="D118" s="13" t="s">
        <v>291</v>
      </c>
      <c r="E118" s="10" t="s">
        <v>292</v>
      </c>
      <c r="F118" s="3" t="s">
        <v>17</v>
      </c>
      <c r="G118" s="17" t="s">
        <v>293</v>
      </c>
      <c r="H118" s="22">
        <v>2021</v>
      </c>
      <c r="I118" s="3" t="s">
        <v>13</v>
      </c>
      <c r="J118" s="15" t="s">
        <v>39</v>
      </c>
      <c r="K118" s="11">
        <v>200000</v>
      </c>
      <c r="L118" s="11">
        <v>200000</v>
      </c>
      <c r="M118" s="12">
        <v>44328</v>
      </c>
    </row>
    <row r="119" spans="1:13" ht="27.6" x14ac:dyDescent="0.3">
      <c r="A119" s="4" t="s">
        <v>26</v>
      </c>
      <c r="B119" s="4" t="s">
        <v>287</v>
      </c>
      <c r="C119" s="3">
        <v>100071724</v>
      </c>
      <c r="D119" s="13" t="s">
        <v>69</v>
      </c>
      <c r="E119" s="10" t="s">
        <v>32</v>
      </c>
      <c r="F119" s="3" t="s">
        <v>16</v>
      </c>
      <c r="G119" s="17" t="s">
        <v>294</v>
      </c>
      <c r="H119" s="22">
        <v>2022</v>
      </c>
      <c r="I119" s="3" t="s">
        <v>13</v>
      </c>
      <c r="J119" s="11">
        <v>181800</v>
      </c>
      <c r="K119" s="11">
        <v>20200</v>
      </c>
      <c r="L119" s="11">
        <v>202000</v>
      </c>
      <c r="M119" s="12">
        <v>44328</v>
      </c>
    </row>
    <row r="120" spans="1:13" ht="27.6" x14ac:dyDescent="0.3">
      <c r="A120" s="4" t="s">
        <v>26</v>
      </c>
      <c r="B120" s="4" t="s">
        <v>287</v>
      </c>
      <c r="C120" s="3">
        <v>100073339</v>
      </c>
      <c r="D120" s="13" t="s">
        <v>40</v>
      </c>
      <c r="E120" s="10" t="s">
        <v>32</v>
      </c>
      <c r="F120" s="3" t="s">
        <v>16</v>
      </c>
      <c r="G120" s="17" t="s">
        <v>295</v>
      </c>
      <c r="H120" s="22">
        <v>2021</v>
      </c>
      <c r="I120" s="3" t="s">
        <v>13</v>
      </c>
      <c r="J120" s="11">
        <v>887862.6</v>
      </c>
      <c r="K120" s="11">
        <v>98651.400000000009</v>
      </c>
      <c r="L120" s="11">
        <v>986514</v>
      </c>
      <c r="M120" s="12">
        <v>44328</v>
      </c>
    </row>
    <row r="121" spans="1:13" ht="27.6" x14ac:dyDescent="0.3">
      <c r="A121" s="4" t="s">
        <v>26</v>
      </c>
      <c r="B121" s="4" t="s">
        <v>287</v>
      </c>
      <c r="C121" s="3">
        <v>100073340</v>
      </c>
      <c r="D121" s="13" t="s">
        <v>40</v>
      </c>
      <c r="E121" s="10" t="s">
        <v>32</v>
      </c>
      <c r="F121" s="3" t="s">
        <v>17</v>
      </c>
      <c r="G121" s="17" t="s">
        <v>295</v>
      </c>
      <c r="H121" s="22">
        <v>2022</v>
      </c>
      <c r="I121" s="3" t="s">
        <v>13</v>
      </c>
      <c r="J121" s="11">
        <v>8967415.5</v>
      </c>
      <c r="K121" s="11">
        <v>996379.5</v>
      </c>
      <c r="L121" s="11">
        <v>9963795</v>
      </c>
      <c r="M121" s="12">
        <v>44328</v>
      </c>
    </row>
    <row r="122" spans="1:13" ht="27.6" x14ac:dyDescent="0.3">
      <c r="A122" s="4" t="s">
        <v>26</v>
      </c>
      <c r="B122" s="4" t="s">
        <v>287</v>
      </c>
      <c r="C122" s="3">
        <v>100073341</v>
      </c>
      <c r="D122" s="13" t="s">
        <v>69</v>
      </c>
      <c r="E122" s="10" t="s">
        <v>32</v>
      </c>
      <c r="F122" s="3" t="s">
        <v>16</v>
      </c>
      <c r="G122" s="17" t="s">
        <v>296</v>
      </c>
      <c r="H122" s="22">
        <v>2021</v>
      </c>
      <c r="I122" s="3" t="s">
        <v>13</v>
      </c>
      <c r="J122" s="11">
        <v>2520000</v>
      </c>
      <c r="K122" s="11">
        <v>280000</v>
      </c>
      <c r="L122" s="11">
        <v>2800000</v>
      </c>
      <c r="M122" s="12">
        <v>44328</v>
      </c>
    </row>
    <row r="123" spans="1:13" ht="27.6" x14ac:dyDescent="0.3">
      <c r="A123" s="4" t="s">
        <v>26</v>
      </c>
      <c r="B123" s="4" t="s">
        <v>287</v>
      </c>
      <c r="C123" s="3">
        <v>100073344</v>
      </c>
      <c r="D123" s="13" t="s">
        <v>69</v>
      </c>
      <c r="E123" s="10" t="s">
        <v>32</v>
      </c>
      <c r="F123" s="3" t="s">
        <v>17</v>
      </c>
      <c r="G123" s="17" t="s">
        <v>296</v>
      </c>
      <c r="H123" s="22">
        <v>2023</v>
      </c>
      <c r="I123" s="3" t="s">
        <v>13</v>
      </c>
      <c r="J123" s="11">
        <v>25706520</v>
      </c>
      <c r="K123" s="11">
        <v>2856280</v>
      </c>
      <c r="L123" s="11">
        <v>28562800</v>
      </c>
      <c r="M123" s="12">
        <v>44328</v>
      </c>
    </row>
    <row r="124" spans="1:13" ht="27.6" x14ac:dyDescent="0.3">
      <c r="A124" s="4" t="s">
        <v>26</v>
      </c>
      <c r="B124" s="4" t="s">
        <v>287</v>
      </c>
      <c r="C124" s="3">
        <v>100072710</v>
      </c>
      <c r="D124" s="13" t="s">
        <v>297</v>
      </c>
      <c r="E124" s="10" t="s">
        <v>298</v>
      </c>
      <c r="F124" s="3" t="s">
        <v>17</v>
      </c>
      <c r="G124" s="17" t="s">
        <v>299</v>
      </c>
      <c r="H124" s="22">
        <v>2021</v>
      </c>
      <c r="I124" s="3" t="s">
        <v>13</v>
      </c>
      <c r="J124" s="11">
        <v>290018.7</v>
      </c>
      <c r="K124" s="11">
        <v>32224.300000000003</v>
      </c>
      <c r="L124" s="11">
        <v>322243</v>
      </c>
      <c r="M124" s="12">
        <v>44328</v>
      </c>
    </row>
    <row r="125" spans="1:13" ht="41.4" x14ac:dyDescent="0.3">
      <c r="A125" s="4" t="s">
        <v>26</v>
      </c>
      <c r="B125" s="4" t="s">
        <v>300</v>
      </c>
      <c r="C125" s="3">
        <v>100003396</v>
      </c>
      <c r="D125" s="13" t="s">
        <v>301</v>
      </c>
      <c r="E125" s="10" t="s">
        <v>302</v>
      </c>
      <c r="F125" s="3" t="s">
        <v>17</v>
      </c>
      <c r="G125" s="17" t="s">
        <v>303</v>
      </c>
      <c r="H125" s="22">
        <v>2024</v>
      </c>
      <c r="I125" s="3" t="s">
        <v>13</v>
      </c>
      <c r="J125" s="11">
        <v>8418297.5999999996</v>
      </c>
      <c r="K125" s="11">
        <v>2104574.4</v>
      </c>
      <c r="L125" s="11">
        <v>10522872</v>
      </c>
      <c r="M125" s="12">
        <v>44328</v>
      </c>
    </row>
    <row r="126" spans="1:13" ht="41.4" x14ac:dyDescent="0.3">
      <c r="A126" s="4" t="s">
        <v>26</v>
      </c>
      <c r="B126" s="4" t="s">
        <v>300</v>
      </c>
      <c r="C126" s="23">
        <v>100069530</v>
      </c>
      <c r="D126" s="13" t="s">
        <v>37</v>
      </c>
      <c r="E126" s="10" t="s">
        <v>302</v>
      </c>
      <c r="F126" s="3" t="s">
        <v>17</v>
      </c>
      <c r="G126" s="17" t="s">
        <v>304</v>
      </c>
      <c r="H126" s="22">
        <v>2024</v>
      </c>
      <c r="I126" s="3" t="s">
        <v>13</v>
      </c>
      <c r="J126" s="11">
        <v>7812788</v>
      </c>
      <c r="K126" s="11">
        <v>1953197</v>
      </c>
      <c r="L126" s="11">
        <v>9765985</v>
      </c>
      <c r="M126" s="12">
        <v>44328</v>
      </c>
    </row>
    <row r="127" spans="1:13" ht="55.2" x14ac:dyDescent="0.3">
      <c r="A127" s="4" t="s">
        <v>43</v>
      </c>
      <c r="B127" s="4" t="s">
        <v>305</v>
      </c>
      <c r="C127" s="3">
        <v>100062997</v>
      </c>
      <c r="D127" s="13" t="s">
        <v>44</v>
      </c>
      <c r="E127" s="10" t="s">
        <v>258</v>
      </c>
      <c r="F127" s="3" t="s">
        <v>17</v>
      </c>
      <c r="G127" s="17" t="s">
        <v>306</v>
      </c>
      <c r="H127" s="22">
        <v>2017</v>
      </c>
      <c r="I127" s="3" t="s">
        <v>13</v>
      </c>
      <c r="J127" s="11">
        <v>738966.4</v>
      </c>
      <c r="K127" s="11">
        <v>184741.6</v>
      </c>
      <c r="L127" s="11">
        <v>923708</v>
      </c>
      <c r="M127" s="12">
        <v>44328</v>
      </c>
    </row>
    <row r="128" spans="1:13" ht="36" x14ac:dyDescent="0.3">
      <c r="A128" s="4" t="s">
        <v>307</v>
      </c>
      <c r="B128" s="4" t="s">
        <v>51</v>
      </c>
      <c r="C128" s="3">
        <v>100072684</v>
      </c>
      <c r="D128" s="13" t="s">
        <v>308</v>
      </c>
      <c r="E128" s="10" t="s">
        <v>309</v>
      </c>
      <c r="F128" s="3" t="s">
        <v>17</v>
      </c>
      <c r="G128" s="17" t="s">
        <v>310</v>
      </c>
      <c r="H128" s="22">
        <v>2021</v>
      </c>
      <c r="I128" s="3" t="s">
        <v>13</v>
      </c>
      <c r="J128" s="11">
        <v>547900</v>
      </c>
      <c r="K128" s="11">
        <v>136975</v>
      </c>
      <c r="L128" s="11">
        <v>684875</v>
      </c>
      <c r="M128" s="12">
        <v>44328</v>
      </c>
    </row>
    <row r="129" spans="1:13" ht="36" x14ac:dyDescent="0.3">
      <c r="A129" s="4" t="s">
        <v>311</v>
      </c>
      <c r="B129" s="4" t="s">
        <v>51</v>
      </c>
      <c r="C129" s="3">
        <v>100072661</v>
      </c>
      <c r="D129" s="13" t="s">
        <v>312</v>
      </c>
      <c r="E129" s="10" t="s">
        <v>309</v>
      </c>
      <c r="F129" s="3" t="s">
        <v>17</v>
      </c>
      <c r="G129" s="17" t="s">
        <v>313</v>
      </c>
      <c r="H129" s="22">
        <v>2021</v>
      </c>
      <c r="I129" s="3" t="s">
        <v>13</v>
      </c>
      <c r="J129" s="11">
        <v>622478.4</v>
      </c>
      <c r="K129" s="11">
        <v>155619.6</v>
      </c>
      <c r="L129" s="11">
        <v>778098</v>
      </c>
      <c r="M129" s="12">
        <v>44328</v>
      </c>
    </row>
    <row r="130" spans="1:13" ht="55.2" x14ac:dyDescent="0.3">
      <c r="A130" s="4" t="s">
        <v>47</v>
      </c>
      <c r="B130" s="4" t="s">
        <v>314</v>
      </c>
      <c r="C130" s="3">
        <v>100054521</v>
      </c>
      <c r="D130" s="13" t="s">
        <v>48</v>
      </c>
      <c r="E130" s="10" t="s">
        <v>196</v>
      </c>
      <c r="F130" s="3" t="s">
        <v>17</v>
      </c>
      <c r="G130" s="17" t="s">
        <v>49</v>
      </c>
      <c r="H130" s="22">
        <v>2021</v>
      </c>
      <c r="I130" s="3" t="s">
        <v>13</v>
      </c>
      <c r="J130" s="11">
        <v>4704000</v>
      </c>
      <c r="K130" s="11">
        <v>1176000</v>
      </c>
      <c r="L130" s="11">
        <v>5880000</v>
      </c>
      <c r="M130" s="12">
        <v>44328</v>
      </c>
    </row>
    <row r="131" spans="1:13" ht="41.4" x14ac:dyDescent="0.3">
      <c r="A131" s="4" t="s">
        <v>315</v>
      </c>
      <c r="B131" s="4" t="s">
        <v>300</v>
      </c>
      <c r="C131" s="3">
        <v>100068129</v>
      </c>
      <c r="D131" s="13" t="s">
        <v>316</v>
      </c>
      <c r="E131" s="10" t="s">
        <v>199</v>
      </c>
      <c r="F131" s="3" t="s">
        <v>17</v>
      </c>
      <c r="G131" s="17" t="s">
        <v>317</v>
      </c>
      <c r="H131" s="22">
        <v>2024</v>
      </c>
      <c r="I131" s="3" t="s">
        <v>13</v>
      </c>
      <c r="J131" s="11">
        <v>1748880.72</v>
      </c>
      <c r="K131" s="11">
        <v>437220.18</v>
      </c>
      <c r="L131" s="11">
        <v>2186100.9</v>
      </c>
      <c r="M131" s="12">
        <v>44328</v>
      </c>
    </row>
    <row r="132" spans="1:13" ht="60" x14ac:dyDescent="0.3">
      <c r="A132" s="4" t="s">
        <v>50</v>
      </c>
      <c r="B132" s="4" t="s">
        <v>51</v>
      </c>
      <c r="C132" s="3">
        <v>100073605</v>
      </c>
      <c r="D132" s="13" t="s">
        <v>152</v>
      </c>
      <c r="E132" s="10" t="s">
        <v>318</v>
      </c>
      <c r="F132" s="3" t="s">
        <v>28</v>
      </c>
      <c r="G132" s="17" t="s">
        <v>319</v>
      </c>
      <c r="H132" s="22">
        <v>2021</v>
      </c>
      <c r="I132" s="3" t="s">
        <v>13</v>
      </c>
      <c r="J132" s="11">
        <v>300000</v>
      </c>
      <c r="K132" s="15" t="s">
        <v>39</v>
      </c>
      <c r="L132" s="11">
        <v>300000</v>
      </c>
      <c r="M132" s="12">
        <v>44328</v>
      </c>
    </row>
    <row r="133" spans="1:13" ht="60" x14ac:dyDescent="0.3">
      <c r="A133" s="4" t="s">
        <v>50</v>
      </c>
      <c r="B133" s="4" t="s">
        <v>51</v>
      </c>
      <c r="C133" s="3">
        <v>100073606</v>
      </c>
      <c r="D133" s="13" t="s">
        <v>152</v>
      </c>
      <c r="E133" s="10" t="s">
        <v>318</v>
      </c>
      <c r="F133" s="3" t="s">
        <v>28</v>
      </c>
      <c r="G133" s="17" t="s">
        <v>320</v>
      </c>
      <c r="H133" s="22">
        <v>2021</v>
      </c>
      <c r="I133" s="3" t="s">
        <v>13</v>
      </c>
      <c r="J133" s="11">
        <v>225000</v>
      </c>
      <c r="K133" s="15" t="s">
        <v>39</v>
      </c>
      <c r="L133" s="11">
        <v>225000</v>
      </c>
      <c r="M133" s="12">
        <v>44328</v>
      </c>
    </row>
    <row r="134" spans="1:13" ht="41.4" x14ac:dyDescent="0.3">
      <c r="A134" s="4" t="s">
        <v>10</v>
      </c>
      <c r="B134" s="4" t="s">
        <v>246</v>
      </c>
      <c r="C134" s="3">
        <v>100072429</v>
      </c>
      <c r="D134" s="13" t="s">
        <v>316</v>
      </c>
      <c r="E134" s="10" t="s">
        <v>199</v>
      </c>
      <c r="F134" s="3" t="s">
        <v>17</v>
      </c>
      <c r="G134" s="17" t="s">
        <v>230</v>
      </c>
      <c r="H134" s="22">
        <v>2022</v>
      </c>
      <c r="I134" s="3" t="s">
        <v>13</v>
      </c>
      <c r="J134" s="11">
        <v>1969663.2000000002</v>
      </c>
      <c r="K134" s="11">
        <v>492415.80000000005</v>
      </c>
      <c r="L134" s="11">
        <v>2462079</v>
      </c>
      <c r="M134" s="12">
        <v>44328</v>
      </c>
    </row>
    <row r="135" spans="1:13" ht="46.2" customHeight="1" x14ac:dyDescent="0.3">
      <c r="A135" s="4" t="s">
        <v>26</v>
      </c>
      <c r="B135" s="4" t="s">
        <v>287</v>
      </c>
      <c r="C135" s="3">
        <v>100073601</v>
      </c>
      <c r="D135" s="13" t="s">
        <v>336</v>
      </c>
      <c r="E135" s="10" t="s">
        <v>289</v>
      </c>
      <c r="F135" s="3" t="s">
        <v>17</v>
      </c>
      <c r="G135" s="17" t="s">
        <v>337</v>
      </c>
      <c r="H135" s="22">
        <v>2021</v>
      </c>
      <c r="I135" s="3" t="s">
        <v>13</v>
      </c>
      <c r="J135" s="11">
        <v>360000</v>
      </c>
      <c r="K135" s="11">
        <v>90000</v>
      </c>
      <c r="L135" s="11">
        <v>450000</v>
      </c>
      <c r="M135" s="12">
        <v>44419</v>
      </c>
    </row>
    <row r="136" spans="1:13" ht="46.2" customHeight="1" x14ac:dyDescent="0.3">
      <c r="A136" s="4" t="s">
        <v>26</v>
      </c>
      <c r="B136" s="4" t="s">
        <v>287</v>
      </c>
      <c r="C136" s="3">
        <v>100073602</v>
      </c>
      <c r="D136" s="13" t="s">
        <v>336</v>
      </c>
      <c r="E136" s="10" t="s">
        <v>289</v>
      </c>
      <c r="F136" s="3" t="s">
        <v>17</v>
      </c>
      <c r="G136" s="17" t="s">
        <v>338</v>
      </c>
      <c r="H136" s="22">
        <v>2021</v>
      </c>
      <c r="I136" s="3" t="s">
        <v>13</v>
      </c>
      <c r="J136" s="11">
        <v>8000</v>
      </c>
      <c r="K136" s="11">
        <v>2000</v>
      </c>
      <c r="L136" s="11">
        <v>10000</v>
      </c>
      <c r="M136" s="12">
        <v>44419</v>
      </c>
    </row>
    <row r="137" spans="1:13" ht="46.2" customHeight="1" x14ac:dyDescent="0.3">
      <c r="A137" s="4" t="s">
        <v>26</v>
      </c>
      <c r="B137" s="4" t="s">
        <v>287</v>
      </c>
      <c r="C137" s="3">
        <v>100073587</v>
      </c>
      <c r="D137" s="13" t="s">
        <v>336</v>
      </c>
      <c r="E137" s="10" t="s">
        <v>289</v>
      </c>
      <c r="F137" s="3" t="s">
        <v>17</v>
      </c>
      <c r="G137" s="17" t="s">
        <v>339</v>
      </c>
      <c r="H137" s="22">
        <v>2021</v>
      </c>
      <c r="I137" s="3" t="s">
        <v>13</v>
      </c>
      <c r="J137" s="11">
        <v>280000</v>
      </c>
      <c r="K137" s="11">
        <v>70000</v>
      </c>
      <c r="L137" s="11">
        <v>350000</v>
      </c>
      <c r="M137" s="12">
        <v>44419</v>
      </c>
    </row>
    <row r="138" spans="1:13" ht="46.2" customHeight="1" x14ac:dyDescent="0.3">
      <c r="A138" s="4" t="s">
        <v>26</v>
      </c>
      <c r="B138" s="4" t="s">
        <v>287</v>
      </c>
      <c r="C138" s="3">
        <v>100073588</v>
      </c>
      <c r="D138" s="13" t="s">
        <v>336</v>
      </c>
      <c r="E138" s="10" t="s">
        <v>289</v>
      </c>
      <c r="F138" s="3" t="s">
        <v>17</v>
      </c>
      <c r="G138" s="17" t="s">
        <v>340</v>
      </c>
      <c r="H138" s="22">
        <v>2021</v>
      </c>
      <c r="I138" s="3" t="s">
        <v>13</v>
      </c>
      <c r="J138" s="11">
        <v>280000</v>
      </c>
      <c r="K138" s="11">
        <v>70000</v>
      </c>
      <c r="L138" s="11">
        <v>350000</v>
      </c>
      <c r="M138" s="12">
        <v>44419</v>
      </c>
    </row>
    <row r="139" spans="1:13" ht="46.2" customHeight="1" x14ac:dyDescent="0.3">
      <c r="A139" s="4" t="s">
        <v>26</v>
      </c>
      <c r="B139" s="4" t="s">
        <v>287</v>
      </c>
      <c r="C139" s="3">
        <v>100073572</v>
      </c>
      <c r="D139" s="13" t="s">
        <v>336</v>
      </c>
      <c r="E139" s="10" t="s">
        <v>289</v>
      </c>
      <c r="F139" s="3" t="s">
        <v>17</v>
      </c>
      <c r="G139" s="17" t="s">
        <v>341</v>
      </c>
      <c r="H139" s="22">
        <v>2021</v>
      </c>
      <c r="I139" s="3" t="s">
        <v>13</v>
      </c>
      <c r="J139" s="11">
        <v>8000</v>
      </c>
      <c r="K139" s="11">
        <v>2000</v>
      </c>
      <c r="L139" s="11">
        <v>10000</v>
      </c>
      <c r="M139" s="12">
        <v>44419</v>
      </c>
    </row>
    <row r="140" spans="1:13" ht="46.2" customHeight="1" x14ac:dyDescent="0.3">
      <c r="A140" s="4" t="s">
        <v>26</v>
      </c>
      <c r="B140" s="4" t="s">
        <v>287</v>
      </c>
      <c r="C140" s="3">
        <v>100073515</v>
      </c>
      <c r="D140" s="13" t="s">
        <v>336</v>
      </c>
      <c r="E140" s="10" t="s">
        <v>289</v>
      </c>
      <c r="F140" s="3" t="s">
        <v>17</v>
      </c>
      <c r="G140" s="17" t="s">
        <v>342</v>
      </c>
      <c r="H140" s="22">
        <v>2021</v>
      </c>
      <c r="I140" s="3" t="s">
        <v>13</v>
      </c>
      <c r="J140" s="11">
        <v>56000</v>
      </c>
      <c r="K140" s="11">
        <v>14000</v>
      </c>
      <c r="L140" s="11">
        <v>70000</v>
      </c>
      <c r="M140" s="12">
        <v>44419</v>
      </c>
    </row>
    <row r="141" spans="1:13" ht="46.2" customHeight="1" x14ac:dyDescent="0.3">
      <c r="A141" s="4" t="s">
        <v>26</v>
      </c>
      <c r="B141" s="4" t="s">
        <v>287</v>
      </c>
      <c r="C141" s="3">
        <v>100073516</v>
      </c>
      <c r="D141" s="13" t="s">
        <v>336</v>
      </c>
      <c r="E141" s="10" t="s">
        <v>289</v>
      </c>
      <c r="F141" s="3" t="s">
        <v>17</v>
      </c>
      <c r="G141" s="17" t="s">
        <v>343</v>
      </c>
      <c r="H141" s="22">
        <v>2021</v>
      </c>
      <c r="I141" s="3" t="s">
        <v>13</v>
      </c>
      <c r="J141" s="11">
        <v>400800</v>
      </c>
      <c r="K141" s="11">
        <v>100200</v>
      </c>
      <c r="L141" s="11">
        <v>501000</v>
      </c>
      <c r="M141" s="12">
        <v>44419</v>
      </c>
    </row>
    <row r="142" spans="1:13" ht="55.2" customHeight="1" x14ac:dyDescent="0.3">
      <c r="A142" s="4" t="s">
        <v>26</v>
      </c>
      <c r="B142" s="4" t="s">
        <v>71</v>
      </c>
      <c r="C142" s="3">
        <v>100064507</v>
      </c>
      <c r="D142" s="13" t="s">
        <v>242</v>
      </c>
      <c r="E142" s="10" t="s">
        <v>199</v>
      </c>
      <c r="F142" s="3" t="s">
        <v>17</v>
      </c>
      <c r="G142" s="17" t="s">
        <v>243</v>
      </c>
      <c r="H142" s="22">
        <v>2021</v>
      </c>
      <c r="I142" s="3" t="s">
        <v>13</v>
      </c>
      <c r="J142" s="11">
        <v>4519346</v>
      </c>
      <c r="K142" s="11">
        <v>1129836.5</v>
      </c>
      <c r="L142" s="11">
        <v>5649182.5</v>
      </c>
      <c r="M142" s="12">
        <v>44419</v>
      </c>
    </row>
    <row r="143" spans="1:13" ht="55.05" customHeight="1" x14ac:dyDescent="0.3">
      <c r="A143" s="4" t="s">
        <v>26</v>
      </c>
      <c r="B143" s="4" t="s">
        <v>344</v>
      </c>
      <c r="C143" s="3">
        <v>100071977</v>
      </c>
      <c r="D143" s="13" t="s">
        <v>345</v>
      </c>
      <c r="E143" s="10" t="s">
        <v>346</v>
      </c>
      <c r="F143" s="3" t="s">
        <v>105</v>
      </c>
      <c r="G143" s="17" t="s">
        <v>347</v>
      </c>
      <c r="H143" s="3">
        <v>2021</v>
      </c>
      <c r="I143" s="3" t="s">
        <v>13</v>
      </c>
      <c r="J143" s="11">
        <v>7607253.1500000004</v>
      </c>
      <c r="K143" s="11">
        <v>845250.35000000009</v>
      </c>
      <c r="L143" s="11">
        <v>8452503.5</v>
      </c>
      <c r="M143" s="12">
        <v>44419</v>
      </c>
    </row>
    <row r="144" spans="1:13" ht="46.2" customHeight="1" x14ac:dyDescent="0.3">
      <c r="A144" s="4" t="s">
        <v>10</v>
      </c>
      <c r="B144" s="4" t="s">
        <v>287</v>
      </c>
      <c r="C144" s="3">
        <v>100073285</v>
      </c>
      <c r="D144" s="13" t="s">
        <v>348</v>
      </c>
      <c r="E144" s="10" t="s">
        <v>210</v>
      </c>
      <c r="F144" s="3" t="s">
        <v>17</v>
      </c>
      <c r="G144" s="17" t="s">
        <v>347</v>
      </c>
      <c r="H144" s="3">
        <v>2021</v>
      </c>
      <c r="I144" s="3" t="s">
        <v>13</v>
      </c>
      <c r="J144" s="15" t="s">
        <v>39</v>
      </c>
      <c r="K144" s="11">
        <v>2000000</v>
      </c>
      <c r="L144" s="11">
        <v>2000000</v>
      </c>
      <c r="M144" s="12">
        <v>44419</v>
      </c>
    </row>
    <row r="145" spans="1:13" ht="46.2" customHeight="1" x14ac:dyDescent="0.3">
      <c r="A145" s="4" t="s">
        <v>26</v>
      </c>
      <c r="B145" s="4" t="s">
        <v>287</v>
      </c>
      <c r="C145" s="3">
        <v>100073896</v>
      </c>
      <c r="D145" s="13" t="s">
        <v>321</v>
      </c>
      <c r="E145" s="10" t="s">
        <v>322</v>
      </c>
      <c r="F145" s="3" t="s">
        <v>28</v>
      </c>
      <c r="G145" s="17" t="s">
        <v>323</v>
      </c>
      <c r="H145" s="22">
        <v>2021</v>
      </c>
      <c r="I145" s="3" t="s">
        <v>13</v>
      </c>
      <c r="J145" s="15">
        <v>1500000</v>
      </c>
      <c r="K145" s="15" t="s">
        <v>39</v>
      </c>
      <c r="L145" s="11">
        <v>1500000</v>
      </c>
      <c r="M145" s="12">
        <v>44419</v>
      </c>
    </row>
    <row r="146" spans="1:13" ht="55.2" customHeight="1" x14ac:dyDescent="0.3">
      <c r="A146" s="4" t="s">
        <v>50</v>
      </c>
      <c r="B146" s="4" t="s">
        <v>51</v>
      </c>
      <c r="C146" s="13">
        <v>100074088</v>
      </c>
      <c r="D146" s="13" t="s">
        <v>152</v>
      </c>
      <c r="E146" s="10" t="s">
        <v>324</v>
      </c>
      <c r="F146" s="3" t="s">
        <v>28</v>
      </c>
      <c r="G146" s="17" t="s">
        <v>325</v>
      </c>
      <c r="H146" s="22">
        <v>2022</v>
      </c>
      <c r="I146" s="3" t="s">
        <v>13</v>
      </c>
      <c r="J146" s="11">
        <v>790000</v>
      </c>
      <c r="K146" s="11">
        <v>0</v>
      </c>
      <c r="L146" s="11">
        <v>790000</v>
      </c>
      <c r="M146" s="12">
        <v>44419</v>
      </c>
    </row>
    <row r="147" spans="1:13" ht="55.2" customHeight="1" x14ac:dyDescent="0.3">
      <c r="A147" s="4" t="s">
        <v>50</v>
      </c>
      <c r="B147" s="4" t="s">
        <v>51</v>
      </c>
      <c r="C147" s="13">
        <v>100074086</v>
      </c>
      <c r="D147" s="13" t="s">
        <v>152</v>
      </c>
      <c r="E147" s="10" t="s">
        <v>322</v>
      </c>
      <c r="F147" s="3" t="s">
        <v>28</v>
      </c>
      <c r="G147" s="17" t="s">
        <v>326</v>
      </c>
      <c r="H147" s="22">
        <v>2022</v>
      </c>
      <c r="I147" s="3" t="s">
        <v>13</v>
      </c>
      <c r="J147" s="11">
        <v>125366</v>
      </c>
      <c r="K147" s="11">
        <v>0</v>
      </c>
      <c r="L147" s="11">
        <v>125366</v>
      </c>
      <c r="M147" s="12">
        <v>44419</v>
      </c>
    </row>
    <row r="148" spans="1:13" ht="49.95" customHeight="1" x14ac:dyDescent="0.3">
      <c r="A148" s="4" t="s">
        <v>327</v>
      </c>
      <c r="B148" s="4" t="s">
        <v>51</v>
      </c>
      <c r="C148" s="13">
        <v>100074087</v>
      </c>
      <c r="D148" s="13" t="s">
        <v>152</v>
      </c>
      <c r="E148" s="10" t="s">
        <v>196</v>
      </c>
      <c r="F148" s="3" t="s">
        <v>28</v>
      </c>
      <c r="G148" s="17" t="s">
        <v>328</v>
      </c>
      <c r="H148" s="22">
        <v>2022</v>
      </c>
      <c r="I148" s="3" t="s">
        <v>13</v>
      </c>
      <c r="J148" s="11">
        <v>1000000</v>
      </c>
      <c r="K148" s="11">
        <v>250000</v>
      </c>
      <c r="L148" s="11">
        <v>1250000</v>
      </c>
      <c r="M148" s="12">
        <v>44419</v>
      </c>
    </row>
    <row r="149" spans="1:13" ht="49.95" customHeight="1" x14ac:dyDescent="0.3">
      <c r="A149" s="4" t="s">
        <v>26</v>
      </c>
      <c r="B149" s="4" t="s">
        <v>287</v>
      </c>
      <c r="C149" s="3">
        <v>100073398</v>
      </c>
      <c r="D149" s="13" t="s">
        <v>40</v>
      </c>
      <c r="E149" s="10" t="s">
        <v>32</v>
      </c>
      <c r="F149" s="3" t="s">
        <v>16</v>
      </c>
      <c r="G149" s="17" t="s">
        <v>329</v>
      </c>
      <c r="H149" s="22">
        <v>2023</v>
      </c>
      <c r="I149" s="3" t="s">
        <v>13</v>
      </c>
      <c r="J149" s="11">
        <v>240990.30000000002</v>
      </c>
      <c r="K149" s="11">
        <v>26776.7</v>
      </c>
      <c r="L149" s="11">
        <v>267767</v>
      </c>
      <c r="M149" s="12">
        <v>44419</v>
      </c>
    </row>
    <row r="150" spans="1:13" ht="49.95" customHeight="1" x14ac:dyDescent="0.3">
      <c r="A150" s="4" t="s">
        <v>26</v>
      </c>
      <c r="B150" s="4" t="s">
        <v>287</v>
      </c>
      <c r="C150" s="3">
        <v>100073403</v>
      </c>
      <c r="D150" s="13" t="s">
        <v>40</v>
      </c>
      <c r="E150" s="10" t="s">
        <v>32</v>
      </c>
      <c r="F150" s="3" t="s">
        <v>17</v>
      </c>
      <c r="G150" s="17" t="s">
        <v>329</v>
      </c>
      <c r="H150" s="22">
        <v>2023</v>
      </c>
      <c r="I150" s="3" t="s">
        <v>13</v>
      </c>
      <c r="J150" s="11">
        <v>2434005.9</v>
      </c>
      <c r="K150" s="11">
        <v>270445.10000000003</v>
      </c>
      <c r="L150" s="11">
        <v>2704451</v>
      </c>
      <c r="M150" s="12">
        <v>44419</v>
      </c>
    </row>
    <row r="151" spans="1:13" ht="49.95" customHeight="1" x14ac:dyDescent="0.3">
      <c r="A151" s="4" t="s">
        <v>36</v>
      </c>
      <c r="B151" s="4" t="s">
        <v>71</v>
      </c>
      <c r="C151" s="3">
        <v>100068363</v>
      </c>
      <c r="D151" s="13" t="s">
        <v>330</v>
      </c>
      <c r="E151" s="10" t="s">
        <v>309</v>
      </c>
      <c r="F151" s="3" t="s">
        <v>17</v>
      </c>
      <c r="G151" s="17" t="s">
        <v>331</v>
      </c>
      <c r="H151" s="22">
        <v>2021</v>
      </c>
      <c r="I151" s="3" t="s">
        <v>13</v>
      </c>
      <c r="J151" s="11">
        <v>405245.60000000003</v>
      </c>
      <c r="K151" s="11">
        <v>101311.40000000001</v>
      </c>
      <c r="L151" s="11">
        <v>506557</v>
      </c>
      <c r="M151" s="12">
        <v>44419</v>
      </c>
    </row>
    <row r="152" spans="1:13" ht="49.95" customHeight="1" x14ac:dyDescent="0.3">
      <c r="A152" s="4" t="s">
        <v>50</v>
      </c>
      <c r="B152" s="4" t="s">
        <v>332</v>
      </c>
      <c r="C152" s="3">
        <v>100073252</v>
      </c>
      <c r="D152" s="13" t="s">
        <v>333</v>
      </c>
      <c r="E152" s="10" t="s">
        <v>199</v>
      </c>
      <c r="F152" s="3" t="s">
        <v>28</v>
      </c>
      <c r="G152" s="17" t="s">
        <v>334</v>
      </c>
      <c r="H152" s="22">
        <v>2022</v>
      </c>
      <c r="I152" s="3" t="s">
        <v>13</v>
      </c>
      <c r="J152" s="11">
        <v>1380000</v>
      </c>
      <c r="K152" s="11">
        <v>345000</v>
      </c>
      <c r="L152" s="11">
        <v>1725000</v>
      </c>
      <c r="M152" s="12">
        <v>44419</v>
      </c>
    </row>
    <row r="153" spans="1:13" ht="49.95" customHeight="1" x14ac:dyDescent="0.3">
      <c r="A153" s="4" t="s">
        <v>34</v>
      </c>
      <c r="B153" s="4" t="s">
        <v>335</v>
      </c>
      <c r="C153" s="3">
        <v>100064230</v>
      </c>
      <c r="D153" s="13" t="s">
        <v>198</v>
      </c>
      <c r="E153" s="10" t="s">
        <v>199</v>
      </c>
      <c r="F153" s="3" t="s">
        <v>17</v>
      </c>
      <c r="G153" s="17" t="s">
        <v>35</v>
      </c>
      <c r="H153" s="22">
        <v>2022</v>
      </c>
      <c r="I153" s="3" t="s">
        <v>13</v>
      </c>
      <c r="J153" s="11">
        <v>2230262.4</v>
      </c>
      <c r="K153" s="11">
        <v>557565.6</v>
      </c>
      <c r="L153" s="11">
        <v>2787828</v>
      </c>
      <c r="M153" s="12">
        <v>44419</v>
      </c>
    </row>
    <row r="154" spans="1:13" ht="70.05" customHeight="1" x14ac:dyDescent="0.3">
      <c r="A154" s="4" t="s">
        <v>26</v>
      </c>
      <c r="B154" s="14" t="s">
        <v>349</v>
      </c>
      <c r="C154" s="3">
        <v>100074113</v>
      </c>
      <c r="D154" s="13" t="s">
        <v>350</v>
      </c>
      <c r="E154" s="10" t="s">
        <v>351</v>
      </c>
      <c r="F154" s="3" t="s">
        <v>22</v>
      </c>
      <c r="G154" s="17" t="s">
        <v>352</v>
      </c>
      <c r="H154" s="22">
        <v>2022</v>
      </c>
      <c r="I154" s="3" t="s">
        <v>27</v>
      </c>
      <c r="J154" s="24">
        <v>10188000</v>
      </c>
      <c r="K154" s="11">
        <v>0</v>
      </c>
      <c r="L154" s="11">
        <v>11110000</v>
      </c>
      <c r="M154" s="12">
        <v>44538</v>
      </c>
    </row>
    <row r="155" spans="1:13" ht="49.95" customHeight="1" x14ac:dyDescent="0.3">
      <c r="A155" s="4" t="s">
        <v>26</v>
      </c>
      <c r="B155" s="14" t="s">
        <v>353</v>
      </c>
      <c r="C155" s="3">
        <v>100009265</v>
      </c>
      <c r="D155" s="13" t="s">
        <v>350</v>
      </c>
      <c r="E155" s="10" t="s">
        <v>354</v>
      </c>
      <c r="F155" s="3" t="s">
        <v>17</v>
      </c>
      <c r="G155" s="17" t="s">
        <v>352</v>
      </c>
      <c r="H155" s="22">
        <v>2023</v>
      </c>
      <c r="I155" s="3" t="s">
        <v>27</v>
      </c>
      <c r="J155" s="11">
        <v>21703400</v>
      </c>
      <c r="K155" s="11">
        <v>5425850</v>
      </c>
      <c r="L155" s="11">
        <v>27129250</v>
      </c>
      <c r="M155" s="12">
        <v>44538</v>
      </c>
    </row>
    <row r="156" spans="1:13" ht="48" x14ac:dyDescent="0.3">
      <c r="A156" s="4" t="s">
        <v>355</v>
      </c>
      <c r="B156" s="4" t="s">
        <v>54</v>
      </c>
      <c r="C156" s="3">
        <v>100033064</v>
      </c>
      <c r="D156" s="13" t="s">
        <v>356</v>
      </c>
      <c r="E156" s="10" t="s">
        <v>357</v>
      </c>
      <c r="F156" s="3" t="s">
        <v>17</v>
      </c>
      <c r="G156" s="17" t="s">
        <v>358</v>
      </c>
      <c r="H156" s="22">
        <v>2024</v>
      </c>
      <c r="I156" s="3" t="s">
        <v>27</v>
      </c>
      <c r="J156" s="11">
        <v>16400000</v>
      </c>
      <c r="K156" s="11">
        <v>4100000</v>
      </c>
      <c r="L156" s="11">
        <v>20500000</v>
      </c>
      <c r="M156" s="12">
        <v>44538</v>
      </c>
    </row>
    <row r="157" spans="1:13" ht="27.6" x14ac:dyDescent="0.3">
      <c r="A157" s="4" t="s">
        <v>26</v>
      </c>
      <c r="B157" s="4" t="s">
        <v>287</v>
      </c>
      <c r="C157" s="3">
        <v>100074168</v>
      </c>
      <c r="D157" s="13" t="s">
        <v>359</v>
      </c>
      <c r="E157" s="10" t="s">
        <v>292</v>
      </c>
      <c r="F157" s="3" t="s">
        <v>16</v>
      </c>
      <c r="G157" s="17" t="s">
        <v>360</v>
      </c>
      <c r="H157" s="22">
        <v>2022</v>
      </c>
      <c r="I157" s="3" t="s">
        <v>13</v>
      </c>
      <c r="J157" s="11">
        <v>0</v>
      </c>
      <c r="K157" s="11">
        <v>300000</v>
      </c>
      <c r="L157" s="11">
        <v>300000</v>
      </c>
      <c r="M157" s="12">
        <v>44538</v>
      </c>
    </row>
    <row r="158" spans="1:13" ht="27.6" x14ac:dyDescent="0.3">
      <c r="A158" s="4" t="s">
        <v>26</v>
      </c>
      <c r="B158" s="4" t="s">
        <v>287</v>
      </c>
      <c r="C158" s="3">
        <v>100074133</v>
      </c>
      <c r="D158" s="13" t="s">
        <v>361</v>
      </c>
      <c r="E158" s="10" t="s">
        <v>184</v>
      </c>
      <c r="F158" s="3" t="s">
        <v>28</v>
      </c>
      <c r="G158" s="17" t="s">
        <v>362</v>
      </c>
      <c r="H158" s="22">
        <v>2022</v>
      </c>
      <c r="I158" s="3" t="s">
        <v>13</v>
      </c>
      <c r="J158" s="11">
        <v>2400000</v>
      </c>
      <c r="K158" s="11">
        <v>600000</v>
      </c>
      <c r="L158" s="11">
        <v>3000000</v>
      </c>
      <c r="M158" s="12">
        <v>44538</v>
      </c>
    </row>
    <row r="159" spans="1:13" ht="40.049999999999997" customHeight="1" x14ac:dyDescent="0.3">
      <c r="A159" s="4" t="s">
        <v>15</v>
      </c>
      <c r="B159" s="14" t="s">
        <v>363</v>
      </c>
      <c r="C159" s="3">
        <v>100066110</v>
      </c>
      <c r="D159" s="13" t="s">
        <v>364</v>
      </c>
      <c r="E159" s="10" t="s">
        <v>357</v>
      </c>
      <c r="F159" s="3" t="s">
        <v>16</v>
      </c>
      <c r="G159" s="17" t="s">
        <v>365</v>
      </c>
      <c r="H159" s="22">
        <v>2017</v>
      </c>
      <c r="I159" s="3" t="s">
        <v>13</v>
      </c>
      <c r="J159" s="11">
        <v>371388.80000000005</v>
      </c>
      <c r="K159" s="11">
        <v>92847.200000000012</v>
      </c>
      <c r="L159" s="11">
        <v>464236</v>
      </c>
      <c r="M159" s="12">
        <v>44538</v>
      </c>
    </row>
    <row r="160" spans="1:13" ht="48" x14ac:dyDescent="0.3">
      <c r="A160" s="4" t="s">
        <v>366</v>
      </c>
      <c r="B160" s="4" t="s">
        <v>287</v>
      </c>
      <c r="C160" s="3">
        <v>100074590</v>
      </c>
      <c r="D160" s="13" t="s">
        <v>277</v>
      </c>
      <c r="E160" s="10" t="s">
        <v>357</v>
      </c>
      <c r="F160" s="3" t="s">
        <v>22</v>
      </c>
      <c r="G160" s="17" t="s">
        <v>367</v>
      </c>
      <c r="H160" s="22">
        <v>2022</v>
      </c>
      <c r="I160" s="3" t="s">
        <v>27</v>
      </c>
      <c r="J160" s="11">
        <v>1200000</v>
      </c>
      <c r="K160" s="11">
        <v>300000</v>
      </c>
      <c r="L160" s="11">
        <v>1500000</v>
      </c>
      <c r="M160" s="12">
        <v>44538</v>
      </c>
    </row>
    <row r="161" spans="1:15" ht="36" x14ac:dyDescent="0.3">
      <c r="A161" s="4" t="s">
        <v>47</v>
      </c>
      <c r="B161" s="4" t="s">
        <v>287</v>
      </c>
      <c r="C161" s="3">
        <v>100074604</v>
      </c>
      <c r="D161" s="13" t="s">
        <v>277</v>
      </c>
      <c r="E161" s="10" t="s">
        <v>368</v>
      </c>
      <c r="F161" s="3" t="s">
        <v>17</v>
      </c>
      <c r="G161" s="17" t="s">
        <v>369</v>
      </c>
      <c r="H161" s="22">
        <v>2022</v>
      </c>
      <c r="I161" s="3" t="s">
        <v>13</v>
      </c>
      <c r="J161" s="11">
        <v>640000</v>
      </c>
      <c r="K161" s="11">
        <v>160000</v>
      </c>
      <c r="L161" s="11">
        <v>800000</v>
      </c>
      <c r="M161" s="12">
        <v>44538</v>
      </c>
    </row>
    <row r="162" spans="1:15" ht="36" x14ac:dyDescent="0.3">
      <c r="A162" s="4" t="s">
        <v>366</v>
      </c>
      <c r="B162" s="4" t="s">
        <v>287</v>
      </c>
      <c r="C162" s="3">
        <v>100074605</v>
      </c>
      <c r="D162" s="13" t="s">
        <v>277</v>
      </c>
      <c r="E162" s="10" t="s">
        <v>368</v>
      </c>
      <c r="F162" s="3" t="s">
        <v>17</v>
      </c>
      <c r="G162" s="17" t="s">
        <v>370</v>
      </c>
      <c r="H162" s="22">
        <v>2022</v>
      </c>
      <c r="I162" s="3" t="s">
        <v>13</v>
      </c>
      <c r="J162" s="11">
        <v>640000</v>
      </c>
      <c r="K162" s="11">
        <v>160000</v>
      </c>
      <c r="L162" s="11">
        <v>800000</v>
      </c>
      <c r="M162" s="12">
        <v>44538</v>
      </c>
    </row>
    <row r="163" spans="1:15" ht="36" x14ac:dyDescent="0.3">
      <c r="A163" s="4" t="s">
        <v>193</v>
      </c>
      <c r="B163" s="4" t="s">
        <v>71</v>
      </c>
      <c r="C163" s="3">
        <v>100065220</v>
      </c>
      <c r="D163" s="13" t="s">
        <v>371</v>
      </c>
      <c r="E163" s="10" t="s">
        <v>199</v>
      </c>
      <c r="F163" s="3" t="s">
        <v>20</v>
      </c>
      <c r="G163" s="17" t="s">
        <v>372</v>
      </c>
      <c r="H163" s="22">
        <v>2021</v>
      </c>
      <c r="I163" s="3" t="s">
        <v>13</v>
      </c>
      <c r="J163" s="11">
        <v>84922</v>
      </c>
      <c r="K163" s="11">
        <v>21230.5</v>
      </c>
      <c r="L163" s="11">
        <v>106152.5</v>
      </c>
      <c r="M163" s="12">
        <v>44538</v>
      </c>
    </row>
    <row r="164" spans="1:15" ht="27.6" x14ac:dyDescent="0.3">
      <c r="A164" s="4" t="s">
        <v>26</v>
      </c>
      <c r="B164" s="4" t="s">
        <v>287</v>
      </c>
      <c r="C164" s="3">
        <v>100073843</v>
      </c>
      <c r="D164" s="13" t="s">
        <v>373</v>
      </c>
      <c r="E164" s="10" t="s">
        <v>302</v>
      </c>
      <c r="F164" s="3" t="s">
        <v>16</v>
      </c>
      <c r="G164" s="17" t="s">
        <v>374</v>
      </c>
      <c r="H164" s="22">
        <v>2022</v>
      </c>
      <c r="I164" s="3" t="s">
        <v>13</v>
      </c>
      <c r="J164" s="15">
        <v>100000</v>
      </c>
      <c r="K164" s="11">
        <v>25000</v>
      </c>
      <c r="L164" s="11">
        <v>125000</v>
      </c>
      <c r="M164" s="12">
        <v>44538</v>
      </c>
    </row>
    <row r="165" spans="1:15" ht="27.6" x14ac:dyDescent="0.3">
      <c r="A165" s="4" t="s">
        <v>26</v>
      </c>
      <c r="B165" s="4" t="s">
        <v>287</v>
      </c>
      <c r="C165" s="3">
        <v>100073844</v>
      </c>
      <c r="D165" s="13" t="s">
        <v>373</v>
      </c>
      <c r="E165" s="10" t="s">
        <v>302</v>
      </c>
      <c r="F165" s="3" t="s">
        <v>22</v>
      </c>
      <c r="G165" s="17" t="s">
        <v>374</v>
      </c>
      <c r="H165" s="22">
        <v>2022</v>
      </c>
      <c r="I165" s="3" t="s">
        <v>13</v>
      </c>
      <c r="J165" s="15">
        <v>28000</v>
      </c>
      <c r="K165" s="11">
        <v>7000</v>
      </c>
      <c r="L165" s="11">
        <v>35000</v>
      </c>
      <c r="M165" s="12">
        <v>44538</v>
      </c>
    </row>
    <row r="166" spans="1:15" ht="36" x14ac:dyDescent="0.3">
      <c r="A166" s="4" t="s">
        <v>21</v>
      </c>
      <c r="B166" s="14" t="s">
        <v>375</v>
      </c>
      <c r="C166" s="3">
        <v>100070990</v>
      </c>
      <c r="D166" s="13" t="s">
        <v>376</v>
      </c>
      <c r="E166" s="10" t="s">
        <v>199</v>
      </c>
      <c r="F166" s="3" t="s">
        <v>22</v>
      </c>
      <c r="G166" s="17" t="s">
        <v>377</v>
      </c>
      <c r="H166" s="22">
        <v>2022</v>
      </c>
      <c r="I166" s="3" t="s">
        <v>13</v>
      </c>
      <c r="J166" s="15">
        <v>777229.60000000009</v>
      </c>
      <c r="K166" s="11">
        <v>194307.40000000002</v>
      </c>
      <c r="L166" s="11">
        <v>971537</v>
      </c>
      <c r="M166" s="12">
        <v>44538</v>
      </c>
    </row>
    <row r="167" spans="1:15" ht="48" x14ac:dyDescent="0.3">
      <c r="A167" s="4" t="s">
        <v>34</v>
      </c>
      <c r="B167" s="14" t="s">
        <v>378</v>
      </c>
      <c r="C167" s="3">
        <v>100006322</v>
      </c>
      <c r="D167" s="13" t="s">
        <v>379</v>
      </c>
      <c r="E167" s="10" t="s">
        <v>357</v>
      </c>
      <c r="F167" s="3" t="s">
        <v>22</v>
      </c>
      <c r="G167" s="17" t="s">
        <v>380</v>
      </c>
      <c r="H167" s="22">
        <v>1981</v>
      </c>
      <c r="I167" s="3" t="s">
        <v>13</v>
      </c>
      <c r="J167" s="11">
        <v>98560</v>
      </c>
      <c r="K167" s="11">
        <v>33015</v>
      </c>
      <c r="L167" s="11">
        <v>131575</v>
      </c>
      <c r="M167" s="12">
        <v>44538</v>
      </c>
    </row>
    <row r="168" spans="1:15" ht="45" customHeight="1" x14ac:dyDescent="0.3">
      <c r="A168" s="4" t="s">
        <v>26</v>
      </c>
      <c r="B168" s="4" t="s">
        <v>382</v>
      </c>
      <c r="C168" s="3">
        <v>100048415</v>
      </c>
      <c r="D168" s="13" t="s">
        <v>383</v>
      </c>
      <c r="E168" s="10" t="s">
        <v>384</v>
      </c>
      <c r="F168" s="3" t="s">
        <v>17</v>
      </c>
      <c r="G168" s="17" t="s">
        <v>385</v>
      </c>
      <c r="H168" s="22">
        <v>2022</v>
      </c>
      <c r="I168" s="3" t="s">
        <v>27</v>
      </c>
      <c r="J168" s="11">
        <v>67600000</v>
      </c>
      <c r="K168" s="11">
        <v>0</v>
      </c>
      <c r="L168" s="11">
        <v>67600000</v>
      </c>
      <c r="M168" s="12">
        <v>44629</v>
      </c>
    </row>
    <row r="169" spans="1:15" ht="45" customHeight="1" x14ac:dyDescent="0.3">
      <c r="A169" s="4" t="s">
        <v>26</v>
      </c>
      <c r="B169" s="4" t="s">
        <v>287</v>
      </c>
      <c r="C169" s="3">
        <v>100074432</v>
      </c>
      <c r="D169" s="13" t="s">
        <v>386</v>
      </c>
      <c r="E169" s="10" t="s">
        <v>292</v>
      </c>
      <c r="F169" s="3" t="s">
        <v>17</v>
      </c>
      <c r="G169" s="17" t="s">
        <v>360</v>
      </c>
      <c r="H169" s="22">
        <v>2022</v>
      </c>
      <c r="I169" s="3" t="s">
        <v>13</v>
      </c>
      <c r="J169" s="11">
        <v>0</v>
      </c>
      <c r="K169" s="11">
        <v>2109186</v>
      </c>
      <c r="L169" s="11">
        <v>2109186</v>
      </c>
      <c r="M169" s="12">
        <v>44629</v>
      </c>
    </row>
    <row r="170" spans="1:15" ht="45" customHeight="1" x14ac:dyDescent="0.3">
      <c r="A170" s="4" t="s">
        <v>26</v>
      </c>
      <c r="B170" s="4" t="s">
        <v>287</v>
      </c>
      <c r="C170" s="3">
        <v>100074394</v>
      </c>
      <c r="D170" s="13" t="s">
        <v>387</v>
      </c>
      <c r="E170" s="10" t="s">
        <v>292</v>
      </c>
      <c r="F170" s="3" t="s">
        <v>17</v>
      </c>
      <c r="G170" s="17" t="s">
        <v>388</v>
      </c>
      <c r="H170" s="22">
        <v>2022</v>
      </c>
      <c r="I170" s="3" t="s">
        <v>13</v>
      </c>
      <c r="J170" s="11">
        <v>0</v>
      </c>
      <c r="K170" s="11">
        <v>300000</v>
      </c>
      <c r="L170" s="11">
        <v>300000</v>
      </c>
      <c r="M170" s="12">
        <v>44629</v>
      </c>
    </row>
    <row r="171" spans="1:15" ht="45" customHeight="1" x14ac:dyDescent="0.3">
      <c r="A171" s="4" t="s">
        <v>26</v>
      </c>
      <c r="B171" s="4" t="s">
        <v>389</v>
      </c>
      <c r="C171" s="3">
        <v>100049955</v>
      </c>
      <c r="D171" s="13" t="s">
        <v>390</v>
      </c>
      <c r="E171" s="10" t="s">
        <v>302</v>
      </c>
      <c r="F171" s="3" t="s">
        <v>17</v>
      </c>
      <c r="G171" s="17" t="s">
        <v>391</v>
      </c>
      <c r="H171" s="22" t="s">
        <v>39</v>
      </c>
      <c r="I171" s="3" t="s">
        <v>13</v>
      </c>
      <c r="J171" s="11">
        <v>2385988</v>
      </c>
      <c r="K171" s="11">
        <v>596497</v>
      </c>
      <c r="L171" s="11">
        <v>2982485</v>
      </c>
      <c r="M171" s="12">
        <v>44629</v>
      </c>
    </row>
    <row r="172" spans="1:15" ht="45" customHeight="1" x14ac:dyDescent="0.3">
      <c r="A172" s="4" t="s">
        <v>26</v>
      </c>
      <c r="B172" s="4" t="s">
        <v>11</v>
      </c>
      <c r="C172" s="3">
        <v>100040770</v>
      </c>
      <c r="D172" s="13" t="s">
        <v>392</v>
      </c>
      <c r="E172" s="10" t="s">
        <v>196</v>
      </c>
      <c r="F172" s="3" t="s">
        <v>20</v>
      </c>
      <c r="G172" s="17" t="s">
        <v>393</v>
      </c>
      <c r="H172" s="22" t="s">
        <v>39</v>
      </c>
      <c r="I172" s="3" t="s">
        <v>13</v>
      </c>
      <c r="J172" s="11">
        <v>179978.40000000002</v>
      </c>
      <c r="K172" s="11">
        <v>44994.600000000006</v>
      </c>
      <c r="L172" s="11">
        <v>224973</v>
      </c>
      <c r="M172" s="12">
        <v>44629</v>
      </c>
    </row>
    <row r="173" spans="1:15" ht="45" customHeight="1" x14ac:dyDescent="0.3">
      <c r="A173" s="4" t="s">
        <v>26</v>
      </c>
      <c r="B173" s="4" t="s">
        <v>11</v>
      </c>
      <c r="C173" s="3">
        <v>100049209</v>
      </c>
      <c r="D173" s="13" t="s">
        <v>394</v>
      </c>
      <c r="E173" s="10" t="s">
        <v>395</v>
      </c>
      <c r="F173" s="3" t="s">
        <v>22</v>
      </c>
      <c r="G173" s="17" t="s">
        <v>396</v>
      </c>
      <c r="H173" s="22" t="s">
        <v>39</v>
      </c>
      <c r="I173" s="3" t="s">
        <v>27</v>
      </c>
      <c r="J173" s="11">
        <v>1944844.8</v>
      </c>
      <c r="K173" s="11">
        <v>486211.2</v>
      </c>
      <c r="L173" s="11">
        <v>2431056</v>
      </c>
      <c r="M173" s="12">
        <v>44629</v>
      </c>
    </row>
    <row r="174" spans="1:15" ht="45" customHeight="1" x14ac:dyDescent="0.3">
      <c r="A174" s="4" t="s">
        <v>26</v>
      </c>
      <c r="B174" s="4" t="s">
        <v>11</v>
      </c>
      <c r="C174" s="3">
        <v>100049210</v>
      </c>
      <c r="D174" s="13" t="s">
        <v>394</v>
      </c>
      <c r="E174" s="10" t="s">
        <v>395</v>
      </c>
      <c r="F174" s="3" t="s">
        <v>20</v>
      </c>
      <c r="G174" s="17" t="s">
        <v>396</v>
      </c>
      <c r="H174" s="22" t="s">
        <v>39</v>
      </c>
      <c r="I174" s="3" t="s">
        <v>27</v>
      </c>
      <c r="J174" s="11">
        <v>116788.8</v>
      </c>
      <c r="K174" s="11">
        <v>29197.200000000001</v>
      </c>
      <c r="L174" s="11">
        <v>145986</v>
      </c>
      <c r="M174" s="12">
        <v>44629</v>
      </c>
    </row>
    <row r="175" spans="1:15" ht="46.2" customHeight="1" x14ac:dyDescent="0.3">
      <c r="A175" s="4" t="s">
        <v>236</v>
      </c>
      <c r="B175" s="4" t="s">
        <v>389</v>
      </c>
      <c r="C175" s="3">
        <v>100032397</v>
      </c>
      <c r="D175" s="13" t="s">
        <v>206</v>
      </c>
      <c r="E175" s="10" t="s">
        <v>199</v>
      </c>
      <c r="F175" s="3" t="s">
        <v>22</v>
      </c>
      <c r="G175" s="17" t="s">
        <v>397</v>
      </c>
      <c r="H175" s="22" t="s">
        <v>39</v>
      </c>
      <c r="I175" s="3" t="s">
        <v>13</v>
      </c>
      <c r="J175" s="11">
        <v>62483.519999999997</v>
      </c>
      <c r="K175" s="11">
        <v>15620.88</v>
      </c>
      <c r="L175" s="11">
        <v>78104.399999999994</v>
      </c>
      <c r="M175" s="12">
        <v>44629</v>
      </c>
    </row>
    <row r="176" spans="1:15" ht="45" customHeight="1" x14ac:dyDescent="0.3">
      <c r="A176" s="4" t="s">
        <v>87</v>
      </c>
      <c r="B176" s="4" t="s">
        <v>398</v>
      </c>
      <c r="C176" s="3">
        <v>100064294</v>
      </c>
      <c r="D176" s="13" t="s">
        <v>399</v>
      </c>
      <c r="E176" s="10" t="s">
        <v>199</v>
      </c>
      <c r="F176" s="3" t="s">
        <v>17</v>
      </c>
      <c r="G176" s="17" t="s">
        <v>400</v>
      </c>
      <c r="H176" s="22">
        <v>2022</v>
      </c>
      <c r="I176" s="3" t="s">
        <v>13</v>
      </c>
      <c r="J176" s="11">
        <v>2081335.2000000002</v>
      </c>
      <c r="K176" s="11">
        <v>520333.80000000005</v>
      </c>
      <c r="L176" s="11">
        <v>2601669</v>
      </c>
      <c r="M176" s="12">
        <v>44629</v>
      </c>
      <c r="O176" s="19" t="e">
        <f>#REF!-#REF!</f>
        <v>#REF!</v>
      </c>
    </row>
    <row r="177" spans="1:15" ht="45" customHeight="1" x14ac:dyDescent="0.3">
      <c r="A177" s="4" t="s">
        <v>87</v>
      </c>
      <c r="B177" s="4" t="s">
        <v>401</v>
      </c>
      <c r="C177" s="3">
        <v>100056314</v>
      </c>
      <c r="D177" s="13" t="s">
        <v>402</v>
      </c>
      <c r="E177" s="10" t="s">
        <v>196</v>
      </c>
      <c r="F177" s="3" t="s">
        <v>16</v>
      </c>
      <c r="G177" s="17" t="s">
        <v>403</v>
      </c>
      <c r="H177" s="22">
        <v>2014</v>
      </c>
      <c r="I177" s="3" t="s">
        <v>13</v>
      </c>
      <c r="J177" s="11">
        <v>320000</v>
      </c>
      <c r="K177" s="11">
        <v>80000</v>
      </c>
      <c r="L177" s="11">
        <v>400000</v>
      </c>
      <c r="M177" s="12">
        <v>44629</v>
      </c>
      <c r="O177" s="19" t="e">
        <f>#REF!-#REF!</f>
        <v>#REF!</v>
      </c>
    </row>
    <row r="178" spans="1:15" ht="45" customHeight="1" x14ac:dyDescent="0.3">
      <c r="A178" s="4" t="s">
        <v>47</v>
      </c>
      <c r="B178" s="4" t="s">
        <v>404</v>
      </c>
      <c r="C178" s="3">
        <v>100054521</v>
      </c>
      <c r="D178" s="13" t="s">
        <v>48</v>
      </c>
      <c r="E178" s="10" t="s">
        <v>196</v>
      </c>
      <c r="F178" s="3" t="s">
        <v>17</v>
      </c>
      <c r="G178" s="17" t="s">
        <v>49</v>
      </c>
      <c r="H178" s="22">
        <v>2022</v>
      </c>
      <c r="I178" s="3" t="s">
        <v>13</v>
      </c>
      <c r="J178" s="11">
        <v>6376184.8159999996</v>
      </c>
      <c r="K178" s="11">
        <v>1594046.2039999999</v>
      </c>
      <c r="L178" s="11">
        <v>7970231.0199999996</v>
      </c>
      <c r="M178" s="12">
        <v>44629</v>
      </c>
    </row>
    <row r="179" spans="1:15" ht="45" customHeight="1" x14ac:dyDescent="0.3">
      <c r="A179" s="4" t="s">
        <v>23</v>
      </c>
      <c r="B179" s="4" t="s">
        <v>405</v>
      </c>
      <c r="C179" s="3">
        <v>100056541</v>
      </c>
      <c r="D179" s="13" t="s">
        <v>406</v>
      </c>
      <c r="E179" s="10" t="s">
        <v>199</v>
      </c>
      <c r="F179" s="3" t="s">
        <v>17</v>
      </c>
      <c r="G179" s="17" t="s">
        <v>407</v>
      </c>
      <c r="H179" s="22">
        <v>2022</v>
      </c>
      <c r="I179" s="3" t="s">
        <v>13</v>
      </c>
      <c r="J179" s="11">
        <v>1487841.6</v>
      </c>
      <c r="K179" s="11">
        <v>371960.4</v>
      </c>
      <c r="L179" s="11">
        <v>1859802</v>
      </c>
      <c r="M179" s="12">
        <v>44629</v>
      </c>
      <c r="O179" s="19"/>
    </row>
    <row r="180" spans="1:15" ht="49.95" customHeight="1" x14ac:dyDescent="0.3">
      <c r="A180" s="4" t="s">
        <v>34</v>
      </c>
      <c r="B180" s="4" t="s">
        <v>408</v>
      </c>
      <c r="C180" s="3">
        <v>100064230</v>
      </c>
      <c r="D180" s="13" t="s">
        <v>198</v>
      </c>
      <c r="E180" s="10" t="s">
        <v>199</v>
      </c>
      <c r="F180" s="3" t="s">
        <v>17</v>
      </c>
      <c r="G180" s="17" t="s">
        <v>35</v>
      </c>
      <c r="H180" s="22">
        <v>2022</v>
      </c>
      <c r="I180" s="3" t="s">
        <v>13</v>
      </c>
      <c r="J180" s="11">
        <v>3631048</v>
      </c>
      <c r="K180" s="11">
        <v>907762</v>
      </c>
      <c r="L180" s="11">
        <v>4538810</v>
      </c>
      <c r="M180" s="12">
        <v>44629</v>
      </c>
    </row>
    <row r="181" spans="1:15" ht="45" customHeight="1" x14ac:dyDescent="0.3">
      <c r="A181" s="4" t="s">
        <v>50</v>
      </c>
      <c r="B181" s="4" t="s">
        <v>409</v>
      </c>
      <c r="C181" s="3">
        <v>100070046</v>
      </c>
      <c r="D181" s="13" t="s">
        <v>410</v>
      </c>
      <c r="E181" s="10" t="s">
        <v>196</v>
      </c>
      <c r="F181" s="3" t="s">
        <v>28</v>
      </c>
      <c r="G181" s="17" t="s">
        <v>411</v>
      </c>
      <c r="H181" s="22">
        <v>2022</v>
      </c>
      <c r="I181" s="3" t="s">
        <v>13</v>
      </c>
      <c r="J181" s="15">
        <v>2400000</v>
      </c>
      <c r="K181" s="11">
        <v>0</v>
      </c>
      <c r="L181" s="11">
        <v>2400000</v>
      </c>
      <c r="M181" s="12">
        <v>44629</v>
      </c>
    </row>
    <row r="182" spans="1:15" ht="45" customHeight="1" x14ac:dyDescent="0.3">
      <c r="A182" s="4" t="s">
        <v>412</v>
      </c>
      <c r="B182" s="4" t="s">
        <v>287</v>
      </c>
      <c r="C182" s="3">
        <v>100074143</v>
      </c>
      <c r="D182" s="13" t="s">
        <v>413</v>
      </c>
      <c r="E182" s="10" t="s">
        <v>414</v>
      </c>
      <c r="F182" s="3" t="s">
        <v>17</v>
      </c>
      <c r="G182" s="17" t="s">
        <v>415</v>
      </c>
      <c r="H182" s="22">
        <v>2023</v>
      </c>
      <c r="I182" s="3" t="s">
        <v>13</v>
      </c>
      <c r="J182" s="15">
        <v>640000</v>
      </c>
      <c r="K182" s="11">
        <v>160000</v>
      </c>
      <c r="L182" s="11">
        <v>800000</v>
      </c>
      <c r="M182" s="12">
        <v>44629</v>
      </c>
    </row>
    <row r="183" spans="1:15" ht="45" customHeight="1" x14ac:dyDescent="0.3">
      <c r="A183" s="4" t="s">
        <v>270</v>
      </c>
      <c r="B183" s="4" t="s">
        <v>287</v>
      </c>
      <c r="C183" s="3">
        <v>100074132</v>
      </c>
      <c r="D183" s="13" t="s">
        <v>416</v>
      </c>
      <c r="E183" s="10" t="s">
        <v>414</v>
      </c>
      <c r="F183" s="3" t="s">
        <v>17</v>
      </c>
      <c r="G183" s="17" t="s">
        <v>417</v>
      </c>
      <c r="H183" s="22">
        <v>2023</v>
      </c>
      <c r="I183" s="3" t="s">
        <v>13</v>
      </c>
      <c r="J183" s="15">
        <v>529176</v>
      </c>
      <c r="K183" s="11">
        <v>132294</v>
      </c>
      <c r="L183" s="11">
        <v>661470</v>
      </c>
      <c r="M183" s="12">
        <v>44629</v>
      </c>
    </row>
    <row r="184" spans="1:15" ht="43.05" customHeight="1" x14ac:dyDescent="0.3">
      <c r="A184" s="4" t="s">
        <v>26</v>
      </c>
      <c r="B184" s="4" t="s">
        <v>382</v>
      </c>
      <c r="C184" s="3">
        <v>100048415</v>
      </c>
      <c r="D184" s="13" t="s">
        <v>383</v>
      </c>
      <c r="E184" s="10" t="s">
        <v>384</v>
      </c>
      <c r="F184" s="3" t="s">
        <v>17</v>
      </c>
      <c r="G184" s="17" t="s">
        <v>385</v>
      </c>
      <c r="H184" s="22">
        <v>2022</v>
      </c>
      <c r="I184" s="3" t="s">
        <v>27</v>
      </c>
      <c r="J184" s="11">
        <v>67600000</v>
      </c>
      <c r="K184" s="11">
        <v>0</v>
      </c>
      <c r="L184" s="11">
        <v>67600000</v>
      </c>
      <c r="M184" s="12">
        <v>44629</v>
      </c>
    </row>
    <row r="185" spans="1:15" ht="43.05" customHeight="1" x14ac:dyDescent="0.3">
      <c r="A185" s="4" t="s">
        <v>26</v>
      </c>
      <c r="B185" s="4" t="s">
        <v>287</v>
      </c>
      <c r="C185" s="3">
        <v>100074432</v>
      </c>
      <c r="D185" s="13" t="s">
        <v>386</v>
      </c>
      <c r="E185" s="10" t="s">
        <v>292</v>
      </c>
      <c r="F185" s="3" t="s">
        <v>17</v>
      </c>
      <c r="G185" s="17" t="s">
        <v>360</v>
      </c>
      <c r="H185" s="22">
        <v>2022</v>
      </c>
      <c r="I185" s="3" t="s">
        <v>13</v>
      </c>
      <c r="J185" s="11">
        <v>0</v>
      </c>
      <c r="K185" s="11">
        <v>2109186</v>
      </c>
      <c r="L185" s="11">
        <v>2109186</v>
      </c>
      <c r="M185" s="12">
        <v>44629</v>
      </c>
    </row>
    <row r="186" spans="1:15" ht="43.05" customHeight="1" x14ac:dyDescent="0.3">
      <c r="A186" s="4" t="s">
        <v>26</v>
      </c>
      <c r="B186" s="4" t="s">
        <v>287</v>
      </c>
      <c r="C186" s="3">
        <v>100074394</v>
      </c>
      <c r="D186" s="13" t="s">
        <v>387</v>
      </c>
      <c r="E186" s="10" t="s">
        <v>292</v>
      </c>
      <c r="F186" s="3" t="s">
        <v>17</v>
      </c>
      <c r="G186" s="17" t="s">
        <v>388</v>
      </c>
      <c r="H186" s="22">
        <v>2022</v>
      </c>
      <c r="I186" s="3" t="s">
        <v>13</v>
      </c>
      <c r="J186" s="11">
        <v>0</v>
      </c>
      <c r="K186" s="11">
        <v>300000</v>
      </c>
      <c r="L186" s="11">
        <v>300000</v>
      </c>
      <c r="M186" s="12">
        <v>44629</v>
      </c>
    </row>
    <row r="187" spans="1:15" ht="43.05" customHeight="1" x14ac:dyDescent="0.3">
      <c r="A187" s="4" t="s">
        <v>26</v>
      </c>
      <c r="B187" s="4" t="s">
        <v>389</v>
      </c>
      <c r="C187" s="3">
        <v>100049955</v>
      </c>
      <c r="D187" s="13" t="s">
        <v>390</v>
      </c>
      <c r="E187" s="10" t="s">
        <v>302</v>
      </c>
      <c r="F187" s="3" t="s">
        <v>17</v>
      </c>
      <c r="G187" s="17" t="s">
        <v>391</v>
      </c>
      <c r="H187" s="22" t="s">
        <v>39</v>
      </c>
      <c r="I187" s="3" t="s">
        <v>13</v>
      </c>
      <c r="J187" s="11">
        <v>2385988</v>
      </c>
      <c r="K187" s="11">
        <v>596497</v>
      </c>
      <c r="L187" s="11">
        <v>2982485</v>
      </c>
      <c r="M187" s="12">
        <v>44629</v>
      </c>
    </row>
    <row r="188" spans="1:15" ht="43.05" customHeight="1" x14ac:dyDescent="0.3">
      <c r="A188" s="4" t="s">
        <v>26</v>
      </c>
      <c r="B188" s="4" t="s">
        <v>11</v>
      </c>
      <c r="C188" s="3">
        <v>100040770</v>
      </c>
      <c r="D188" s="13" t="s">
        <v>392</v>
      </c>
      <c r="E188" s="10" t="s">
        <v>196</v>
      </c>
      <c r="F188" s="3" t="s">
        <v>20</v>
      </c>
      <c r="G188" s="17" t="s">
        <v>393</v>
      </c>
      <c r="H188" s="22" t="s">
        <v>39</v>
      </c>
      <c r="I188" s="3" t="s">
        <v>13</v>
      </c>
      <c r="J188" s="11">
        <v>179978.40000000002</v>
      </c>
      <c r="K188" s="11">
        <v>44994.600000000006</v>
      </c>
      <c r="L188" s="11">
        <v>224973</v>
      </c>
      <c r="M188" s="12">
        <v>44629</v>
      </c>
    </row>
    <row r="189" spans="1:15" ht="43.05" customHeight="1" x14ac:dyDescent="0.3">
      <c r="A189" s="4" t="s">
        <v>26</v>
      </c>
      <c r="B189" s="4" t="s">
        <v>11</v>
      </c>
      <c r="C189" s="3">
        <v>100049209</v>
      </c>
      <c r="D189" s="13" t="s">
        <v>394</v>
      </c>
      <c r="E189" s="10" t="s">
        <v>395</v>
      </c>
      <c r="F189" s="3" t="s">
        <v>22</v>
      </c>
      <c r="G189" s="17" t="s">
        <v>396</v>
      </c>
      <c r="H189" s="22" t="s">
        <v>39</v>
      </c>
      <c r="I189" s="3" t="s">
        <v>27</v>
      </c>
      <c r="J189" s="11">
        <v>1944844.8</v>
      </c>
      <c r="K189" s="11">
        <v>486211.2</v>
      </c>
      <c r="L189" s="11">
        <v>2431056</v>
      </c>
      <c r="M189" s="12">
        <v>44629</v>
      </c>
    </row>
    <row r="190" spans="1:15" ht="43.05" customHeight="1" x14ac:dyDescent="0.3">
      <c r="A190" s="4" t="s">
        <v>26</v>
      </c>
      <c r="B190" s="4" t="s">
        <v>11</v>
      </c>
      <c r="C190" s="3">
        <v>100049210</v>
      </c>
      <c r="D190" s="13" t="s">
        <v>394</v>
      </c>
      <c r="E190" s="10" t="s">
        <v>395</v>
      </c>
      <c r="F190" s="3" t="s">
        <v>20</v>
      </c>
      <c r="G190" s="17" t="s">
        <v>396</v>
      </c>
      <c r="H190" s="22" t="s">
        <v>39</v>
      </c>
      <c r="I190" s="3" t="s">
        <v>27</v>
      </c>
      <c r="J190" s="11">
        <v>116788.8</v>
      </c>
      <c r="K190" s="11">
        <v>29197.200000000001</v>
      </c>
      <c r="L190" s="11">
        <v>145986</v>
      </c>
      <c r="M190" s="12">
        <v>44629</v>
      </c>
    </row>
    <row r="191" spans="1:15" ht="43.05" customHeight="1" x14ac:dyDescent="0.3">
      <c r="A191" s="4" t="s">
        <v>236</v>
      </c>
      <c r="B191" s="4" t="s">
        <v>389</v>
      </c>
      <c r="C191" s="3">
        <v>100032397</v>
      </c>
      <c r="D191" s="13" t="s">
        <v>206</v>
      </c>
      <c r="E191" s="10" t="s">
        <v>199</v>
      </c>
      <c r="F191" s="3" t="s">
        <v>22</v>
      </c>
      <c r="G191" s="17" t="s">
        <v>397</v>
      </c>
      <c r="H191" s="22" t="s">
        <v>39</v>
      </c>
      <c r="I191" s="3" t="s">
        <v>13</v>
      </c>
      <c r="J191" s="11">
        <v>62483.519999999997</v>
      </c>
      <c r="K191" s="11">
        <v>15620.88</v>
      </c>
      <c r="L191" s="11">
        <v>78104.399999999994</v>
      </c>
      <c r="M191" s="12">
        <v>44629</v>
      </c>
    </row>
    <row r="192" spans="1:15" ht="43.05" customHeight="1" x14ac:dyDescent="0.3">
      <c r="A192" s="4" t="s">
        <v>87</v>
      </c>
      <c r="B192" s="4" t="s">
        <v>398</v>
      </c>
      <c r="C192" s="3">
        <v>100064294</v>
      </c>
      <c r="D192" s="13" t="s">
        <v>399</v>
      </c>
      <c r="E192" s="10" t="s">
        <v>199</v>
      </c>
      <c r="F192" s="3" t="s">
        <v>17</v>
      </c>
      <c r="G192" s="17" t="s">
        <v>400</v>
      </c>
      <c r="H192" s="22">
        <v>2022</v>
      </c>
      <c r="I192" s="3" t="s">
        <v>13</v>
      </c>
      <c r="J192" s="11">
        <v>2081335.2000000002</v>
      </c>
      <c r="K192" s="11">
        <v>520333.80000000005</v>
      </c>
      <c r="L192" s="11">
        <v>2601669</v>
      </c>
      <c r="M192" s="12">
        <v>44629</v>
      </c>
      <c r="O192" s="19" t="e">
        <f>#REF!-#REF!</f>
        <v>#REF!</v>
      </c>
    </row>
    <row r="193" spans="1:15" ht="43.05" customHeight="1" x14ac:dyDescent="0.3">
      <c r="A193" s="4" t="s">
        <v>87</v>
      </c>
      <c r="B193" s="4" t="s">
        <v>401</v>
      </c>
      <c r="C193" s="3">
        <v>100056314</v>
      </c>
      <c r="D193" s="13" t="s">
        <v>402</v>
      </c>
      <c r="E193" s="10" t="s">
        <v>196</v>
      </c>
      <c r="F193" s="3" t="s">
        <v>16</v>
      </c>
      <c r="G193" s="17" t="s">
        <v>403</v>
      </c>
      <c r="H193" s="22">
        <v>2014</v>
      </c>
      <c r="I193" s="3" t="s">
        <v>13</v>
      </c>
      <c r="J193" s="11">
        <v>320000</v>
      </c>
      <c r="K193" s="11">
        <v>80000</v>
      </c>
      <c r="L193" s="11">
        <v>400000</v>
      </c>
      <c r="M193" s="12">
        <v>44629</v>
      </c>
      <c r="O193" s="19" t="e">
        <f>#REF!-#REF!</f>
        <v>#REF!</v>
      </c>
    </row>
    <row r="194" spans="1:15" ht="43.05" customHeight="1" x14ac:dyDescent="0.3">
      <c r="A194" s="4" t="s">
        <v>47</v>
      </c>
      <c r="B194" s="4" t="s">
        <v>404</v>
      </c>
      <c r="C194" s="3">
        <v>100054521</v>
      </c>
      <c r="D194" s="13" t="s">
        <v>48</v>
      </c>
      <c r="E194" s="10" t="s">
        <v>196</v>
      </c>
      <c r="F194" s="3" t="s">
        <v>17</v>
      </c>
      <c r="G194" s="17" t="s">
        <v>49</v>
      </c>
      <c r="H194" s="22">
        <v>2022</v>
      </c>
      <c r="I194" s="3" t="s">
        <v>13</v>
      </c>
      <c r="J194" s="11">
        <v>6376184.8159999996</v>
      </c>
      <c r="K194" s="11">
        <v>1594046.2039999999</v>
      </c>
      <c r="L194" s="11">
        <v>7970231.0199999996</v>
      </c>
      <c r="M194" s="12">
        <v>44629</v>
      </c>
    </row>
    <row r="195" spans="1:15" ht="43.05" customHeight="1" x14ac:dyDescent="0.3">
      <c r="A195" s="4" t="s">
        <v>23</v>
      </c>
      <c r="B195" s="4" t="s">
        <v>405</v>
      </c>
      <c r="C195" s="3">
        <v>100056541</v>
      </c>
      <c r="D195" s="13" t="s">
        <v>406</v>
      </c>
      <c r="E195" s="10" t="s">
        <v>199</v>
      </c>
      <c r="F195" s="3" t="s">
        <v>17</v>
      </c>
      <c r="G195" s="17" t="s">
        <v>407</v>
      </c>
      <c r="H195" s="22">
        <v>2022</v>
      </c>
      <c r="I195" s="3" t="s">
        <v>13</v>
      </c>
      <c r="J195" s="11">
        <v>1487841.6</v>
      </c>
      <c r="K195" s="11">
        <v>371960.4</v>
      </c>
      <c r="L195" s="11">
        <v>1859802</v>
      </c>
      <c r="M195" s="12">
        <v>44629</v>
      </c>
      <c r="O195" s="19"/>
    </row>
    <row r="196" spans="1:15" ht="43.05" customHeight="1" x14ac:dyDescent="0.3">
      <c r="A196" s="4" t="s">
        <v>34</v>
      </c>
      <c r="B196" s="4" t="s">
        <v>408</v>
      </c>
      <c r="C196" s="3">
        <v>100064230</v>
      </c>
      <c r="D196" s="13" t="s">
        <v>198</v>
      </c>
      <c r="E196" s="10" t="s">
        <v>199</v>
      </c>
      <c r="F196" s="3" t="s">
        <v>17</v>
      </c>
      <c r="G196" s="17" t="s">
        <v>35</v>
      </c>
      <c r="H196" s="22">
        <v>2022</v>
      </c>
      <c r="I196" s="3" t="s">
        <v>13</v>
      </c>
      <c r="J196" s="11">
        <v>3631048</v>
      </c>
      <c r="K196" s="11">
        <v>907762</v>
      </c>
      <c r="L196" s="11">
        <v>4538810</v>
      </c>
      <c r="M196" s="12">
        <v>44629</v>
      </c>
    </row>
    <row r="197" spans="1:15" ht="43.05" customHeight="1" x14ac:dyDescent="0.3">
      <c r="A197" s="4" t="s">
        <v>50</v>
      </c>
      <c r="B197" s="4" t="s">
        <v>409</v>
      </c>
      <c r="C197" s="3">
        <v>100070046</v>
      </c>
      <c r="D197" s="13" t="s">
        <v>410</v>
      </c>
      <c r="E197" s="10" t="s">
        <v>196</v>
      </c>
      <c r="F197" s="3" t="s">
        <v>28</v>
      </c>
      <c r="G197" s="17" t="s">
        <v>411</v>
      </c>
      <c r="H197" s="22">
        <v>2022</v>
      </c>
      <c r="I197" s="3" t="s">
        <v>13</v>
      </c>
      <c r="J197" s="15">
        <v>2400000</v>
      </c>
      <c r="K197" s="11">
        <v>0</v>
      </c>
      <c r="L197" s="11">
        <v>2400000</v>
      </c>
      <c r="M197" s="12">
        <v>44629</v>
      </c>
    </row>
    <row r="198" spans="1:15" ht="43.05" customHeight="1" x14ac:dyDescent="0.3">
      <c r="A198" s="4" t="s">
        <v>412</v>
      </c>
      <c r="B198" s="4" t="s">
        <v>287</v>
      </c>
      <c r="C198" s="3">
        <v>100074143</v>
      </c>
      <c r="D198" s="13" t="s">
        <v>413</v>
      </c>
      <c r="E198" s="10" t="s">
        <v>414</v>
      </c>
      <c r="F198" s="3" t="s">
        <v>17</v>
      </c>
      <c r="G198" s="17" t="s">
        <v>415</v>
      </c>
      <c r="H198" s="22">
        <v>2023</v>
      </c>
      <c r="I198" s="3" t="s">
        <v>13</v>
      </c>
      <c r="J198" s="15">
        <v>640000</v>
      </c>
      <c r="K198" s="11">
        <v>160000</v>
      </c>
      <c r="L198" s="11">
        <v>800000</v>
      </c>
      <c r="M198" s="12">
        <v>44629</v>
      </c>
    </row>
    <row r="199" spans="1:15" ht="43.05" customHeight="1" x14ac:dyDescent="0.3">
      <c r="A199" s="4" t="s">
        <v>270</v>
      </c>
      <c r="B199" s="4" t="s">
        <v>287</v>
      </c>
      <c r="C199" s="3">
        <v>100074132</v>
      </c>
      <c r="D199" s="13" t="s">
        <v>416</v>
      </c>
      <c r="E199" s="10" t="s">
        <v>414</v>
      </c>
      <c r="F199" s="3" t="s">
        <v>17</v>
      </c>
      <c r="G199" s="17" t="s">
        <v>417</v>
      </c>
      <c r="H199" s="22">
        <v>2023</v>
      </c>
      <c r="I199" s="3" t="s">
        <v>13</v>
      </c>
      <c r="J199" s="15">
        <v>529176</v>
      </c>
      <c r="K199" s="11">
        <v>132294</v>
      </c>
      <c r="L199" s="11">
        <v>661470</v>
      </c>
      <c r="M199" s="12">
        <v>44629</v>
      </c>
    </row>
    <row r="200" spans="1:15" ht="43.05" customHeight="1" x14ac:dyDescent="0.3">
      <c r="A200" s="4" t="s">
        <v>10</v>
      </c>
      <c r="B200" s="4" t="s">
        <v>11</v>
      </c>
      <c r="C200" s="3">
        <v>100064216</v>
      </c>
      <c r="D200" s="13" t="s">
        <v>418</v>
      </c>
      <c r="E200" s="10" t="s">
        <v>196</v>
      </c>
      <c r="F200" s="3" t="s">
        <v>17</v>
      </c>
      <c r="G200" s="17" t="s">
        <v>419</v>
      </c>
      <c r="H200" s="22" t="s">
        <v>39</v>
      </c>
      <c r="I200" s="3" t="s">
        <v>13</v>
      </c>
      <c r="J200" s="11">
        <f t="shared" ref="J200" si="0">L200*0.8</f>
        <v>1106162.4000000001</v>
      </c>
      <c r="K200" s="11">
        <f t="shared" ref="K200" si="1">L200*0.2</f>
        <v>276540.60000000003</v>
      </c>
      <c r="L200" s="11">
        <f>1106162+276541</f>
        <v>1382703</v>
      </c>
      <c r="M200" s="12">
        <v>44692</v>
      </c>
    </row>
    <row r="201" spans="1:15" ht="42" customHeight="1" x14ac:dyDescent="0.3">
      <c r="A201" s="4" t="s">
        <v>26</v>
      </c>
      <c r="B201" s="4" t="s">
        <v>420</v>
      </c>
      <c r="C201" s="3">
        <v>100071977</v>
      </c>
      <c r="D201" s="13" t="s">
        <v>345</v>
      </c>
      <c r="E201" s="10" t="s">
        <v>421</v>
      </c>
      <c r="F201" s="3" t="s">
        <v>105</v>
      </c>
      <c r="G201" s="17" t="s">
        <v>347</v>
      </c>
      <c r="H201" s="3">
        <v>2021</v>
      </c>
      <c r="I201" s="3" t="s">
        <v>13</v>
      </c>
      <c r="J201" s="11">
        <f>7607253.15+1106162</f>
        <v>8713415.1500000004</v>
      </c>
      <c r="K201" s="11">
        <f>L201*0.1</f>
        <v>968157.23888888909</v>
      </c>
      <c r="L201" s="11">
        <f>J201/0.9</f>
        <v>9681572.3888888899</v>
      </c>
      <c r="M201" s="12">
        <v>44692</v>
      </c>
    </row>
    <row r="202" spans="1:15" ht="43.05" customHeight="1" x14ac:dyDescent="0.3">
      <c r="A202" s="4" t="s">
        <v>26</v>
      </c>
      <c r="B202" s="4" t="s">
        <v>422</v>
      </c>
      <c r="C202" s="3">
        <v>100068066</v>
      </c>
      <c r="D202" s="13" t="s">
        <v>423</v>
      </c>
      <c r="E202" s="10" t="s">
        <v>32</v>
      </c>
      <c r="F202" s="3" t="s">
        <v>17</v>
      </c>
      <c r="G202" s="17" t="s">
        <v>424</v>
      </c>
      <c r="H202" s="22">
        <v>2020</v>
      </c>
      <c r="I202" s="3" t="s">
        <v>13</v>
      </c>
      <c r="J202" s="11">
        <f>L202</f>
        <v>8000000</v>
      </c>
      <c r="K202" s="11">
        <v>0</v>
      </c>
      <c r="L202" s="11">
        <v>8000000</v>
      </c>
      <c r="M202" s="12">
        <v>44692</v>
      </c>
    </row>
    <row r="203" spans="1:15" ht="43.05" customHeight="1" x14ac:dyDescent="0.3">
      <c r="A203" s="4" t="s">
        <v>26</v>
      </c>
      <c r="B203" s="4" t="s">
        <v>287</v>
      </c>
      <c r="C203" s="3">
        <v>100074990</v>
      </c>
      <c r="D203" s="13" t="s">
        <v>425</v>
      </c>
      <c r="E203" s="10" t="s">
        <v>302</v>
      </c>
      <c r="F203" s="3" t="s">
        <v>16</v>
      </c>
      <c r="G203" s="17" t="s">
        <v>426</v>
      </c>
      <c r="H203" s="22">
        <v>2022</v>
      </c>
      <c r="I203" s="3" t="s">
        <v>13</v>
      </c>
      <c r="J203" s="11">
        <f t="shared" ref="J203" si="2">L203*0.8</f>
        <v>155200</v>
      </c>
      <c r="K203" s="11">
        <f t="shared" ref="K203" si="3">L203*0.2</f>
        <v>38800</v>
      </c>
      <c r="L203" s="11">
        <v>194000</v>
      </c>
      <c r="M203" s="12">
        <v>44692</v>
      </c>
    </row>
    <row r="204" spans="1:15" ht="43.05" customHeight="1" x14ac:dyDescent="0.3">
      <c r="A204" s="4" t="s">
        <v>21</v>
      </c>
      <c r="B204" s="4" t="s">
        <v>287</v>
      </c>
      <c r="C204" s="3">
        <v>100074499</v>
      </c>
      <c r="D204" s="13" t="s">
        <v>427</v>
      </c>
      <c r="E204" s="10" t="s">
        <v>210</v>
      </c>
      <c r="F204" s="3" t="s">
        <v>16</v>
      </c>
      <c r="G204" s="17" t="s">
        <v>428</v>
      </c>
      <c r="H204" s="22">
        <v>2022</v>
      </c>
      <c r="I204" s="3" t="s">
        <v>13</v>
      </c>
      <c r="J204" s="11">
        <v>0</v>
      </c>
      <c r="K204" s="11">
        <f>L204</f>
        <v>20000</v>
      </c>
      <c r="L204" s="11">
        <v>20000</v>
      </c>
      <c r="M204" s="12">
        <v>44692</v>
      </c>
    </row>
    <row r="205" spans="1:15" ht="43.05" customHeight="1" x14ac:dyDescent="0.3">
      <c r="A205" s="4" t="s">
        <v>21</v>
      </c>
      <c r="B205" s="4" t="s">
        <v>287</v>
      </c>
      <c r="C205" s="3">
        <v>100075092</v>
      </c>
      <c r="D205" s="13" t="s">
        <v>427</v>
      </c>
      <c r="E205" s="10" t="s">
        <v>210</v>
      </c>
      <c r="F205" s="3" t="s">
        <v>17</v>
      </c>
      <c r="G205" s="17" t="s">
        <v>428</v>
      </c>
      <c r="H205" s="22">
        <v>2023</v>
      </c>
      <c r="I205" s="3" t="s">
        <v>13</v>
      </c>
      <c r="J205" s="11">
        <v>0</v>
      </c>
      <c r="K205" s="11">
        <f>L205</f>
        <v>1649158</v>
      </c>
      <c r="L205" s="11">
        <v>1649158</v>
      </c>
      <c r="M205" s="12">
        <v>44692</v>
      </c>
    </row>
    <row r="206" spans="1:15" ht="43.05" customHeight="1" x14ac:dyDescent="0.3">
      <c r="A206" s="4" t="s">
        <v>26</v>
      </c>
      <c r="B206" s="4" t="s">
        <v>287</v>
      </c>
      <c r="C206" s="3">
        <v>100074775</v>
      </c>
      <c r="D206" s="13" t="s">
        <v>429</v>
      </c>
      <c r="E206" s="10" t="s">
        <v>289</v>
      </c>
      <c r="F206" s="3" t="s">
        <v>17</v>
      </c>
      <c r="G206" s="17" t="s">
        <v>430</v>
      </c>
      <c r="H206" s="22">
        <v>2022</v>
      </c>
      <c r="I206" s="3" t="s">
        <v>13</v>
      </c>
      <c r="J206" s="11">
        <f>L206*0.9</f>
        <v>301372.2</v>
      </c>
      <c r="K206" s="11">
        <f>L206*0.1</f>
        <v>33485.800000000003</v>
      </c>
      <c r="L206" s="11">
        <v>334858</v>
      </c>
      <c r="M206" s="12">
        <v>44692</v>
      </c>
    </row>
    <row r="207" spans="1:15" ht="43.05" customHeight="1" x14ac:dyDescent="0.3">
      <c r="A207" s="4" t="s">
        <v>26</v>
      </c>
      <c r="B207" s="4" t="s">
        <v>389</v>
      </c>
      <c r="C207" s="3">
        <v>100071723</v>
      </c>
      <c r="D207" s="13" t="s">
        <v>69</v>
      </c>
      <c r="E207" s="10" t="s">
        <v>32</v>
      </c>
      <c r="F207" s="3" t="s">
        <v>17</v>
      </c>
      <c r="G207" s="17" t="s">
        <v>431</v>
      </c>
      <c r="H207" s="22">
        <v>2025</v>
      </c>
      <c r="I207" s="3" t="s">
        <v>13</v>
      </c>
      <c r="J207" s="11">
        <f>L207*0.9</f>
        <v>2348747.1</v>
      </c>
      <c r="K207" s="11">
        <f>L207*0.1</f>
        <v>260971.90000000002</v>
      </c>
      <c r="L207" s="11">
        <v>2609719</v>
      </c>
      <c r="M207" s="12">
        <v>44692</v>
      </c>
    </row>
    <row r="208" spans="1:15" ht="43.05" customHeight="1" x14ac:dyDescent="0.3">
      <c r="A208" s="4" t="s">
        <v>26</v>
      </c>
      <c r="B208" s="4" t="s">
        <v>389</v>
      </c>
      <c r="C208" s="3">
        <v>100049957</v>
      </c>
      <c r="D208" s="13" t="s">
        <v>432</v>
      </c>
      <c r="E208" s="10" t="s">
        <v>302</v>
      </c>
      <c r="F208" s="3" t="s">
        <v>17</v>
      </c>
      <c r="G208" s="17" t="s">
        <v>433</v>
      </c>
      <c r="H208" s="22">
        <v>2024</v>
      </c>
      <c r="I208" s="3" t="s">
        <v>13</v>
      </c>
      <c r="J208" s="11">
        <v>2691994</v>
      </c>
      <c r="K208" s="11">
        <f>L208*0.2</f>
        <v>672998.5</v>
      </c>
      <c r="L208" s="11">
        <f>J208/0.8</f>
        <v>3364992.5</v>
      </c>
      <c r="M208" s="12">
        <v>44692</v>
      </c>
    </row>
    <row r="209" spans="1:13" ht="43.05" customHeight="1" x14ac:dyDescent="0.3">
      <c r="A209" s="4" t="s">
        <v>26</v>
      </c>
      <c r="B209" s="4" t="s">
        <v>11</v>
      </c>
      <c r="C209" s="3">
        <v>100003818</v>
      </c>
      <c r="D209" s="13" t="s">
        <v>434</v>
      </c>
      <c r="E209" s="10" t="s">
        <v>302</v>
      </c>
      <c r="F209" s="3" t="s">
        <v>16</v>
      </c>
      <c r="G209" s="17" t="s">
        <v>435</v>
      </c>
      <c r="H209" s="22" t="s">
        <v>39</v>
      </c>
      <c r="I209" s="3" t="s">
        <v>13</v>
      </c>
      <c r="J209" s="11">
        <f t="shared" ref="J209" si="4">L209*0.8</f>
        <v>125605.6</v>
      </c>
      <c r="K209" s="11">
        <f t="shared" ref="K209" si="5">L209*0.2</f>
        <v>31401.4</v>
      </c>
      <c r="L209" s="11">
        <v>157007</v>
      </c>
      <c r="M209" s="12">
        <v>44692</v>
      </c>
    </row>
    <row r="210" spans="1:13" ht="43.05" customHeight="1" x14ac:dyDescent="0.3">
      <c r="A210" s="4" t="s">
        <v>50</v>
      </c>
      <c r="B210" s="4" t="s">
        <v>287</v>
      </c>
      <c r="C210" s="3">
        <v>100075339</v>
      </c>
      <c r="D210" s="13" t="s">
        <v>277</v>
      </c>
      <c r="E210" s="10" t="s">
        <v>436</v>
      </c>
      <c r="F210" s="3" t="s">
        <v>12</v>
      </c>
      <c r="G210" s="17" t="s">
        <v>437</v>
      </c>
      <c r="H210" s="22">
        <v>2022</v>
      </c>
      <c r="I210" s="3" t="s">
        <v>13</v>
      </c>
      <c r="J210" s="15">
        <f>L210</f>
        <v>125367</v>
      </c>
      <c r="K210" s="11">
        <v>0</v>
      </c>
      <c r="L210" s="11">
        <v>125367</v>
      </c>
      <c r="M210" s="12">
        <v>44692</v>
      </c>
    </row>
    <row r="211" spans="1:13" ht="48" customHeight="1" x14ac:dyDescent="0.3">
      <c r="A211" s="4" t="s">
        <v>134</v>
      </c>
      <c r="B211" s="4" t="s">
        <v>51</v>
      </c>
      <c r="C211" s="3">
        <v>100075291</v>
      </c>
      <c r="D211" s="13" t="s">
        <v>277</v>
      </c>
      <c r="E211" s="10" t="s">
        <v>438</v>
      </c>
      <c r="F211" s="3" t="s">
        <v>12</v>
      </c>
      <c r="G211" s="17" t="s">
        <v>328</v>
      </c>
      <c r="H211" s="3">
        <v>2023</v>
      </c>
      <c r="I211" s="3" t="s">
        <v>13</v>
      </c>
      <c r="J211" s="11">
        <v>1000000</v>
      </c>
      <c r="K211" s="11">
        <v>250000</v>
      </c>
      <c r="L211" s="11">
        <v>1250000</v>
      </c>
      <c r="M211" s="12">
        <v>44692</v>
      </c>
    </row>
    <row r="212" spans="1:13" ht="43.05" customHeight="1" x14ac:dyDescent="0.3">
      <c r="A212" s="4" t="s">
        <v>23</v>
      </c>
      <c r="B212" s="4" t="s">
        <v>11</v>
      </c>
      <c r="C212" s="3">
        <v>100056540</v>
      </c>
      <c r="D212" s="13" t="s">
        <v>439</v>
      </c>
      <c r="E212" s="10" t="s">
        <v>199</v>
      </c>
      <c r="F212" s="3" t="s">
        <v>20</v>
      </c>
      <c r="G212" s="17" t="s">
        <v>407</v>
      </c>
      <c r="H212" s="22">
        <v>2022</v>
      </c>
      <c r="I212" s="3" t="s">
        <v>13</v>
      </c>
      <c r="J212" s="11">
        <f t="shared" ref="J212:J213" si="6">L212*0.8</f>
        <v>90041</v>
      </c>
      <c r="K212" s="11">
        <f t="shared" ref="K212:K213" si="7">L212*0.2</f>
        <v>22510.25</v>
      </c>
      <c r="L212" s="11">
        <f>90041/0.8</f>
        <v>112551.25</v>
      </c>
      <c r="M212" s="12">
        <v>44692</v>
      </c>
    </row>
    <row r="213" spans="1:13" ht="43.05" customHeight="1" x14ac:dyDescent="0.3">
      <c r="A213" s="4" t="s">
        <v>23</v>
      </c>
      <c r="B213" s="4" t="s">
        <v>440</v>
      </c>
      <c r="C213" s="3">
        <v>100056541</v>
      </c>
      <c r="D213" s="13" t="s">
        <v>406</v>
      </c>
      <c r="E213" s="10" t="s">
        <v>199</v>
      </c>
      <c r="F213" s="3" t="s">
        <v>17</v>
      </c>
      <c r="G213" s="17" t="s">
        <v>407</v>
      </c>
      <c r="H213" s="22">
        <v>2022</v>
      </c>
      <c r="I213" s="3" t="s">
        <v>13</v>
      </c>
      <c r="J213" s="11">
        <f t="shared" si="6"/>
        <v>1888902.4000000001</v>
      </c>
      <c r="K213" s="11">
        <f t="shared" si="7"/>
        <v>472225.60000000003</v>
      </c>
      <c r="L213" s="11">
        <v>2361128</v>
      </c>
      <c r="M213" s="12">
        <v>44692</v>
      </c>
    </row>
    <row r="214" spans="1:13" ht="55.2" x14ac:dyDescent="0.3">
      <c r="A214" s="4" t="s">
        <v>43</v>
      </c>
      <c r="B214" s="4" t="s">
        <v>441</v>
      </c>
      <c r="C214" s="3">
        <v>100062997</v>
      </c>
      <c r="D214" s="13" t="s">
        <v>44</v>
      </c>
      <c r="E214" s="10" t="s">
        <v>258</v>
      </c>
      <c r="F214" s="3" t="s">
        <v>17</v>
      </c>
      <c r="G214" s="17" t="s">
        <v>306</v>
      </c>
      <c r="H214" s="22">
        <v>2017</v>
      </c>
      <c r="I214" s="3" t="s">
        <v>13</v>
      </c>
      <c r="J214" s="11">
        <f>738966.4+240000</f>
        <v>978966.4</v>
      </c>
      <c r="K214" s="11">
        <f>L214*0.2</f>
        <v>244741.6</v>
      </c>
      <c r="L214" s="11">
        <f>J214/0.8</f>
        <v>1223708</v>
      </c>
      <c r="M214" s="12">
        <v>44692</v>
      </c>
    </row>
    <row r="215" spans="1:13" ht="27.6" x14ac:dyDescent="0.3">
      <c r="A215" s="4" t="s">
        <v>26</v>
      </c>
      <c r="B215" s="4" t="s">
        <v>442</v>
      </c>
      <c r="C215" s="3">
        <v>100073849</v>
      </c>
      <c r="D215" s="13" t="s">
        <v>443</v>
      </c>
      <c r="E215" s="10" t="s">
        <v>444</v>
      </c>
      <c r="F215" s="3" t="s">
        <v>28</v>
      </c>
      <c r="G215" s="17" t="s">
        <v>445</v>
      </c>
      <c r="H215" s="22">
        <v>2022</v>
      </c>
      <c r="I215" s="3" t="s">
        <v>13</v>
      </c>
      <c r="J215" s="11">
        <f>L215*0.8</f>
        <v>1502249.6</v>
      </c>
      <c r="K215" s="11">
        <f>L215*0.2</f>
        <v>375562.4</v>
      </c>
      <c r="L215" s="11">
        <v>1877812</v>
      </c>
      <c r="M215" s="12">
        <v>44783</v>
      </c>
    </row>
    <row r="216" spans="1:13" ht="27.6" x14ac:dyDescent="0.3">
      <c r="A216" s="4" t="s">
        <v>26</v>
      </c>
      <c r="B216" s="4" t="s">
        <v>287</v>
      </c>
      <c r="C216" s="3">
        <v>100074910</v>
      </c>
      <c r="D216" s="13" t="s">
        <v>446</v>
      </c>
      <c r="E216" s="10" t="s">
        <v>444</v>
      </c>
      <c r="F216" s="3" t="s">
        <v>16</v>
      </c>
      <c r="G216" s="17" t="s">
        <v>447</v>
      </c>
      <c r="H216" s="22">
        <v>2022</v>
      </c>
      <c r="I216" s="3" t="s">
        <v>13</v>
      </c>
      <c r="J216" s="11">
        <f>L216*0.8</f>
        <v>52000</v>
      </c>
      <c r="K216" s="11">
        <f>L216*0.2</f>
        <v>13000</v>
      </c>
      <c r="L216" s="11">
        <v>65000</v>
      </c>
      <c r="M216" s="12">
        <v>44783</v>
      </c>
    </row>
    <row r="217" spans="1:13" ht="27.6" x14ac:dyDescent="0.3">
      <c r="A217" s="4" t="s">
        <v>26</v>
      </c>
      <c r="B217" s="4" t="s">
        <v>287</v>
      </c>
      <c r="C217" s="3">
        <v>100074911</v>
      </c>
      <c r="D217" s="13" t="s">
        <v>446</v>
      </c>
      <c r="E217" s="10" t="s">
        <v>444</v>
      </c>
      <c r="F217" s="3" t="s">
        <v>17</v>
      </c>
      <c r="G217" s="17" t="s">
        <v>447</v>
      </c>
      <c r="H217" s="22">
        <v>2022</v>
      </c>
      <c r="I217" s="3" t="s">
        <v>13</v>
      </c>
      <c r="J217" s="11">
        <f>L217*0.8</f>
        <v>3600000</v>
      </c>
      <c r="K217" s="11">
        <f>L217*0.2</f>
        <v>900000</v>
      </c>
      <c r="L217" s="11">
        <v>4500000</v>
      </c>
      <c r="M217" s="12">
        <v>44783</v>
      </c>
    </row>
    <row r="218" spans="1:13" ht="27.6" x14ac:dyDescent="0.3">
      <c r="A218" s="4" t="s">
        <v>26</v>
      </c>
      <c r="B218" s="4" t="s">
        <v>287</v>
      </c>
      <c r="C218" s="3">
        <v>100075303</v>
      </c>
      <c r="D218" s="13" t="s">
        <v>448</v>
      </c>
      <c r="E218" s="10" t="s">
        <v>444</v>
      </c>
      <c r="F218" s="3" t="s">
        <v>28</v>
      </c>
      <c r="G218" s="17" t="s">
        <v>449</v>
      </c>
      <c r="H218" s="22">
        <v>2023</v>
      </c>
      <c r="I218" s="3" t="s">
        <v>13</v>
      </c>
      <c r="J218" s="11">
        <f>L218*0.8</f>
        <v>2400000</v>
      </c>
      <c r="K218" s="11">
        <f>L218*0.2</f>
        <v>600000</v>
      </c>
      <c r="L218" s="11">
        <v>3000000</v>
      </c>
      <c r="M218" s="12">
        <v>44783</v>
      </c>
    </row>
    <row r="219" spans="1:13" ht="36" x14ac:dyDescent="0.3">
      <c r="A219" s="4" t="s">
        <v>26</v>
      </c>
      <c r="B219" s="4" t="s">
        <v>442</v>
      </c>
      <c r="C219" s="3">
        <v>100055415</v>
      </c>
      <c r="D219" s="13" t="s">
        <v>40</v>
      </c>
      <c r="E219" s="10" t="s">
        <v>32</v>
      </c>
      <c r="F219" s="3" t="s">
        <v>17</v>
      </c>
      <c r="G219" s="17" t="s">
        <v>450</v>
      </c>
      <c r="H219" s="22">
        <v>2023</v>
      </c>
      <c r="I219" s="3" t="s">
        <v>13</v>
      </c>
      <c r="J219" s="11">
        <f>L219*0.9</f>
        <v>7544622.6000000006</v>
      </c>
      <c r="K219" s="11">
        <f>L219*0.1</f>
        <v>838291.4</v>
      </c>
      <c r="L219" s="11">
        <v>8382914</v>
      </c>
      <c r="M219" s="12">
        <v>44783</v>
      </c>
    </row>
    <row r="220" spans="1:13" ht="27.6" x14ac:dyDescent="0.3">
      <c r="A220" s="4" t="s">
        <v>26</v>
      </c>
      <c r="B220" s="4" t="s">
        <v>287</v>
      </c>
      <c r="C220" s="3">
        <v>100074409</v>
      </c>
      <c r="D220" s="13" t="s">
        <v>451</v>
      </c>
      <c r="E220" s="10" t="s">
        <v>292</v>
      </c>
      <c r="F220" s="3" t="s">
        <v>17</v>
      </c>
      <c r="G220" s="17" t="s">
        <v>452</v>
      </c>
      <c r="H220" s="22">
        <v>2023</v>
      </c>
      <c r="I220" s="3" t="s">
        <v>13</v>
      </c>
      <c r="J220" s="11">
        <v>0</v>
      </c>
      <c r="K220" s="11">
        <v>4000000</v>
      </c>
      <c r="L220" s="11">
        <v>4000000</v>
      </c>
      <c r="M220" s="12">
        <v>44783</v>
      </c>
    </row>
    <row r="221" spans="1:13" ht="27.6" x14ac:dyDescent="0.3">
      <c r="A221" s="4" t="s">
        <v>26</v>
      </c>
      <c r="B221" s="4" t="s">
        <v>287</v>
      </c>
      <c r="C221" s="3">
        <v>100075137</v>
      </c>
      <c r="D221" s="13" t="s">
        <v>31</v>
      </c>
      <c r="E221" s="10" t="s">
        <v>32</v>
      </c>
      <c r="F221" s="3" t="s">
        <v>17</v>
      </c>
      <c r="G221" s="17" t="s">
        <v>453</v>
      </c>
      <c r="H221" s="22">
        <v>2023</v>
      </c>
      <c r="I221" s="3" t="s">
        <v>13</v>
      </c>
      <c r="J221" s="11">
        <f>L221*0.9</f>
        <v>454500</v>
      </c>
      <c r="K221" s="11">
        <f>L221*0.1</f>
        <v>50500</v>
      </c>
      <c r="L221" s="11">
        <v>505000</v>
      </c>
      <c r="M221" s="12">
        <v>44783</v>
      </c>
    </row>
    <row r="222" spans="1:13" ht="36" x14ac:dyDescent="0.3">
      <c r="A222" s="4" t="s">
        <v>26</v>
      </c>
      <c r="B222" s="4" t="s">
        <v>287</v>
      </c>
      <c r="C222" s="3">
        <v>100075226</v>
      </c>
      <c r="D222" s="13" t="s">
        <v>31</v>
      </c>
      <c r="E222" s="10" t="s">
        <v>32</v>
      </c>
      <c r="F222" s="3" t="s">
        <v>16</v>
      </c>
      <c r="G222" s="17" t="s">
        <v>454</v>
      </c>
      <c r="H222" s="22">
        <v>2022</v>
      </c>
      <c r="I222" s="3" t="s">
        <v>13</v>
      </c>
      <c r="J222" s="11">
        <f>L222*0.9</f>
        <v>465497.10000000003</v>
      </c>
      <c r="K222" s="11">
        <f>L222*0.1</f>
        <v>51721.9</v>
      </c>
      <c r="L222" s="11">
        <v>517219</v>
      </c>
      <c r="M222" s="12">
        <v>44783</v>
      </c>
    </row>
    <row r="223" spans="1:13" ht="27.6" x14ac:dyDescent="0.3">
      <c r="A223" s="4" t="s">
        <v>26</v>
      </c>
      <c r="B223" s="4" t="s">
        <v>287</v>
      </c>
      <c r="C223" s="3">
        <v>100073714</v>
      </c>
      <c r="D223" s="13" t="s">
        <v>455</v>
      </c>
      <c r="E223" s="10" t="s">
        <v>187</v>
      </c>
      <c r="F223" s="3" t="s">
        <v>105</v>
      </c>
      <c r="G223" s="17" t="s">
        <v>456</v>
      </c>
      <c r="H223" s="22">
        <v>2023</v>
      </c>
      <c r="I223" s="3" t="s">
        <v>13</v>
      </c>
      <c r="J223" s="11">
        <f t="shared" ref="J223" si="8">L223*0.8</f>
        <v>2364577.6</v>
      </c>
      <c r="K223" s="11">
        <f t="shared" ref="K223" si="9">L223*0.2</f>
        <v>591144.4</v>
      </c>
      <c r="L223" s="11">
        <v>2955722</v>
      </c>
      <c r="M223" s="12">
        <v>44783</v>
      </c>
    </row>
    <row r="224" spans="1:13" ht="27.6" x14ac:dyDescent="0.3">
      <c r="A224" s="4" t="s">
        <v>26</v>
      </c>
      <c r="B224" s="4" t="s">
        <v>287</v>
      </c>
      <c r="C224" s="3">
        <v>100075458</v>
      </c>
      <c r="D224" s="13" t="s">
        <v>457</v>
      </c>
      <c r="E224" s="10" t="s">
        <v>292</v>
      </c>
      <c r="F224" s="3" t="s">
        <v>28</v>
      </c>
      <c r="G224" s="17" t="s">
        <v>458</v>
      </c>
      <c r="H224" s="22">
        <v>2022</v>
      </c>
      <c r="I224" s="3" t="s">
        <v>13</v>
      </c>
      <c r="J224" s="11">
        <v>0</v>
      </c>
      <c r="K224" s="11">
        <f>L224</f>
        <v>1300000</v>
      </c>
      <c r="L224" s="11">
        <v>1300000</v>
      </c>
      <c r="M224" s="12">
        <v>44783</v>
      </c>
    </row>
    <row r="225" spans="1:13" ht="36" x14ac:dyDescent="0.3">
      <c r="A225" s="4" t="s">
        <v>26</v>
      </c>
      <c r="B225" s="4" t="s">
        <v>287</v>
      </c>
      <c r="C225" s="3">
        <v>100074775</v>
      </c>
      <c r="D225" s="13" t="s">
        <v>429</v>
      </c>
      <c r="E225" s="10" t="s">
        <v>289</v>
      </c>
      <c r="F225" s="3" t="s">
        <v>17</v>
      </c>
      <c r="G225" s="17" t="s">
        <v>430</v>
      </c>
      <c r="H225" s="22">
        <v>2022</v>
      </c>
      <c r="I225" s="3" t="s">
        <v>13</v>
      </c>
      <c r="J225" s="11">
        <f>L225*0.9</f>
        <v>301372.2</v>
      </c>
      <c r="K225" s="11">
        <f>L225*0.1</f>
        <v>33485.800000000003</v>
      </c>
      <c r="L225" s="11">
        <v>334858</v>
      </c>
      <c r="M225" s="12">
        <v>44783</v>
      </c>
    </row>
    <row r="226" spans="1:13" ht="48" x14ac:dyDescent="0.3">
      <c r="A226" s="4" t="s">
        <v>26</v>
      </c>
      <c r="B226" s="4" t="s">
        <v>287</v>
      </c>
      <c r="C226" s="3">
        <v>100075388</v>
      </c>
      <c r="D226" s="13" t="s">
        <v>429</v>
      </c>
      <c r="E226" s="10" t="s">
        <v>289</v>
      </c>
      <c r="F226" s="3" t="s">
        <v>17</v>
      </c>
      <c r="G226" s="17" t="s">
        <v>459</v>
      </c>
      <c r="H226" s="22">
        <v>2022</v>
      </c>
      <c r="I226" s="3" t="s">
        <v>13</v>
      </c>
      <c r="J226" s="11">
        <f>L226*0.9</f>
        <v>263464.2</v>
      </c>
      <c r="K226" s="11">
        <f>L226*0.1</f>
        <v>29273.800000000003</v>
      </c>
      <c r="L226" s="11">
        <v>292738</v>
      </c>
      <c r="M226" s="12">
        <v>44783</v>
      </c>
    </row>
    <row r="227" spans="1:13" ht="36" x14ac:dyDescent="0.3">
      <c r="A227" s="4" t="s">
        <v>26</v>
      </c>
      <c r="B227" s="4" t="s">
        <v>287</v>
      </c>
      <c r="C227" s="3">
        <v>100075258</v>
      </c>
      <c r="D227" s="13" t="s">
        <v>429</v>
      </c>
      <c r="E227" s="10" t="s">
        <v>289</v>
      </c>
      <c r="F227" s="3" t="s">
        <v>17</v>
      </c>
      <c r="G227" s="17" t="s">
        <v>460</v>
      </c>
      <c r="H227" s="22">
        <v>2022</v>
      </c>
      <c r="I227" s="3" t="s">
        <v>13</v>
      </c>
      <c r="J227" s="11">
        <f>L227*0.9</f>
        <v>45000</v>
      </c>
      <c r="K227" s="11">
        <f>L227*0.1</f>
        <v>5000</v>
      </c>
      <c r="L227" s="11">
        <v>50000</v>
      </c>
      <c r="M227" s="12">
        <v>44783</v>
      </c>
    </row>
    <row r="228" spans="1:13" ht="27.6" x14ac:dyDescent="0.3">
      <c r="A228" s="4" t="s">
        <v>26</v>
      </c>
      <c r="B228" s="4" t="s">
        <v>389</v>
      </c>
      <c r="C228" s="3">
        <v>100071723</v>
      </c>
      <c r="D228" s="13" t="s">
        <v>69</v>
      </c>
      <c r="E228" s="10" t="s">
        <v>32</v>
      </c>
      <c r="F228" s="3" t="s">
        <v>17</v>
      </c>
      <c r="G228" s="17" t="s">
        <v>431</v>
      </c>
      <c r="H228" s="22">
        <v>2025</v>
      </c>
      <c r="I228" s="3" t="s">
        <v>13</v>
      </c>
      <c r="J228" s="11">
        <f>L228*0.9</f>
        <v>2348747.1</v>
      </c>
      <c r="K228" s="11">
        <f>L228*0.1</f>
        <v>260971.90000000002</v>
      </c>
      <c r="L228" s="11">
        <v>2609719</v>
      </c>
      <c r="M228" s="12">
        <v>44783</v>
      </c>
    </row>
    <row r="229" spans="1:13" ht="27.6" x14ac:dyDescent="0.3">
      <c r="A229" s="4" t="s">
        <v>26</v>
      </c>
      <c r="B229" s="4" t="s">
        <v>389</v>
      </c>
      <c r="C229" s="3">
        <v>100073344</v>
      </c>
      <c r="D229" s="13" t="s">
        <v>69</v>
      </c>
      <c r="E229" s="10" t="s">
        <v>32</v>
      </c>
      <c r="F229" s="3" t="s">
        <v>17</v>
      </c>
      <c r="G229" s="17" t="s">
        <v>461</v>
      </c>
      <c r="H229" s="22">
        <v>2024</v>
      </c>
      <c r="I229" s="3" t="s">
        <v>13</v>
      </c>
      <c r="J229" s="11">
        <f>L229*0.9</f>
        <v>25963585.199999999</v>
      </c>
      <c r="K229" s="11">
        <f>L229*0.1</f>
        <v>2884842.8000000003</v>
      </c>
      <c r="L229" s="11">
        <v>28848428</v>
      </c>
      <c r="M229" s="12">
        <v>44783</v>
      </c>
    </row>
    <row r="230" spans="1:13" ht="55.2" x14ac:dyDescent="0.3">
      <c r="A230" s="4" t="s">
        <v>193</v>
      </c>
      <c r="B230" s="4" t="s">
        <v>462</v>
      </c>
      <c r="C230" s="3">
        <v>100029525</v>
      </c>
      <c r="D230" s="13" t="s">
        <v>463</v>
      </c>
      <c r="E230" s="10" t="s">
        <v>464</v>
      </c>
      <c r="F230" s="3" t="s">
        <v>17</v>
      </c>
      <c r="G230" s="17" t="s">
        <v>465</v>
      </c>
      <c r="H230" s="22">
        <v>2022</v>
      </c>
      <c r="I230" s="3" t="s">
        <v>13</v>
      </c>
      <c r="J230" s="11">
        <f t="shared" ref="J230:J233" si="10">L230*0.8</f>
        <v>7064597.6000000006</v>
      </c>
      <c r="K230" s="11">
        <f t="shared" ref="K230:K233" si="11">L230*0.2</f>
        <v>1766149.4000000001</v>
      </c>
      <c r="L230" s="11">
        <v>8830747</v>
      </c>
      <c r="M230" s="12">
        <v>44783</v>
      </c>
    </row>
    <row r="231" spans="1:13" ht="48" x14ac:dyDescent="0.3">
      <c r="A231" s="4" t="s">
        <v>24</v>
      </c>
      <c r="B231" s="4" t="s">
        <v>389</v>
      </c>
      <c r="C231" s="3">
        <v>100007540</v>
      </c>
      <c r="D231" s="13" t="s">
        <v>466</v>
      </c>
      <c r="E231" s="10" t="s">
        <v>196</v>
      </c>
      <c r="F231" s="3" t="s">
        <v>17</v>
      </c>
      <c r="G231" s="17" t="s">
        <v>467</v>
      </c>
      <c r="H231" s="3">
        <v>2024</v>
      </c>
      <c r="I231" s="3" t="s">
        <v>27</v>
      </c>
      <c r="J231" s="11">
        <f t="shared" si="10"/>
        <v>1588654.4000000001</v>
      </c>
      <c r="K231" s="11">
        <f t="shared" si="11"/>
        <v>397163.60000000003</v>
      </c>
      <c r="L231" s="11">
        <v>1985818</v>
      </c>
      <c r="M231" s="12">
        <v>44783</v>
      </c>
    </row>
    <row r="232" spans="1:13" ht="48" x14ac:dyDescent="0.3">
      <c r="A232" s="4" t="s">
        <v>24</v>
      </c>
      <c r="B232" s="4" t="s">
        <v>468</v>
      </c>
      <c r="C232" s="3">
        <v>100075679</v>
      </c>
      <c r="D232" s="13" t="s">
        <v>469</v>
      </c>
      <c r="E232" s="10" t="s">
        <v>196</v>
      </c>
      <c r="F232" s="3" t="s">
        <v>20</v>
      </c>
      <c r="G232" s="17" t="s">
        <v>467</v>
      </c>
      <c r="H232" s="22">
        <v>2023</v>
      </c>
      <c r="I232" s="3" t="s">
        <v>27</v>
      </c>
      <c r="J232" s="11">
        <f t="shared" si="10"/>
        <v>1600000</v>
      </c>
      <c r="K232" s="11">
        <f t="shared" si="11"/>
        <v>400000</v>
      </c>
      <c r="L232" s="11">
        <v>2000000</v>
      </c>
      <c r="M232" s="12">
        <v>44783</v>
      </c>
    </row>
    <row r="233" spans="1:13" ht="55.2" x14ac:dyDescent="0.3">
      <c r="A233" s="4" t="s">
        <v>47</v>
      </c>
      <c r="B233" s="4" t="s">
        <v>470</v>
      </c>
      <c r="C233" s="3">
        <v>100054521</v>
      </c>
      <c r="D233" s="13" t="s">
        <v>48</v>
      </c>
      <c r="E233" s="10" t="s">
        <v>196</v>
      </c>
      <c r="F233" s="3" t="s">
        <v>17</v>
      </c>
      <c r="G233" s="17" t="s">
        <v>49</v>
      </c>
      <c r="H233" s="22">
        <v>2022</v>
      </c>
      <c r="I233" s="3" t="s">
        <v>13</v>
      </c>
      <c r="J233" s="11">
        <f t="shared" si="10"/>
        <v>8227605.6000000006</v>
      </c>
      <c r="K233" s="11">
        <f t="shared" si="11"/>
        <v>2056901.4000000001</v>
      </c>
      <c r="L233" s="11">
        <v>10284507</v>
      </c>
      <c r="M233" s="12">
        <v>44783</v>
      </c>
    </row>
    <row r="234" spans="1:13" ht="27.6" x14ac:dyDescent="0.3">
      <c r="A234" s="4" t="s">
        <v>47</v>
      </c>
      <c r="B234" s="4" t="s">
        <v>287</v>
      </c>
      <c r="C234" s="3">
        <v>100074808</v>
      </c>
      <c r="D234" s="13" t="s">
        <v>471</v>
      </c>
      <c r="E234" s="10" t="s">
        <v>264</v>
      </c>
      <c r="F234" s="3" t="s">
        <v>17</v>
      </c>
      <c r="G234" s="17" t="s">
        <v>472</v>
      </c>
      <c r="H234" s="22">
        <v>2022</v>
      </c>
      <c r="I234" s="3" t="s">
        <v>13</v>
      </c>
      <c r="J234" s="11">
        <v>0</v>
      </c>
      <c r="K234" s="11">
        <v>250000</v>
      </c>
      <c r="L234" s="11">
        <v>250000</v>
      </c>
      <c r="M234" s="12">
        <v>44783</v>
      </c>
    </row>
    <row r="235" spans="1:13" ht="48" x14ac:dyDescent="0.3">
      <c r="A235" s="4" t="s">
        <v>473</v>
      </c>
      <c r="B235" s="4" t="s">
        <v>389</v>
      </c>
      <c r="C235" s="3">
        <v>100039450</v>
      </c>
      <c r="D235" s="13" t="s">
        <v>474</v>
      </c>
      <c r="E235" s="10" t="s">
        <v>196</v>
      </c>
      <c r="F235" s="3" t="s">
        <v>17</v>
      </c>
      <c r="G235" s="17" t="s">
        <v>475</v>
      </c>
      <c r="H235" s="3">
        <v>2024</v>
      </c>
      <c r="I235" s="3" t="s">
        <v>27</v>
      </c>
      <c r="J235" s="11">
        <f t="shared" ref="J235" si="12">L235*0.8</f>
        <v>449008.80000000005</v>
      </c>
      <c r="K235" s="11">
        <f t="shared" ref="K235" si="13">L235*0.2</f>
        <v>112252.20000000001</v>
      </c>
      <c r="L235" s="11">
        <v>561261</v>
      </c>
      <c r="M235" s="12">
        <v>44783</v>
      </c>
    </row>
    <row r="236" spans="1:13" ht="55.2" x14ac:dyDescent="0.3">
      <c r="A236" s="4" t="s">
        <v>473</v>
      </c>
      <c r="B236" s="4" t="s">
        <v>476</v>
      </c>
      <c r="C236" s="3">
        <v>100039466</v>
      </c>
      <c r="D236" s="13" t="s">
        <v>477</v>
      </c>
      <c r="E236" s="10" t="s">
        <v>196</v>
      </c>
      <c r="F236" s="3" t="s">
        <v>16</v>
      </c>
      <c r="G236" s="17" t="s">
        <v>475</v>
      </c>
      <c r="H236" s="3">
        <v>2001</v>
      </c>
      <c r="I236" s="3" t="s">
        <v>27</v>
      </c>
      <c r="J236" s="11">
        <v>939016</v>
      </c>
      <c r="K236" s="11">
        <v>234754</v>
      </c>
      <c r="L236" s="11">
        <v>1173770</v>
      </c>
      <c r="M236" s="12">
        <v>44783</v>
      </c>
    </row>
    <row r="237" spans="1:13" ht="55.2" x14ac:dyDescent="0.3">
      <c r="A237" s="4" t="s">
        <v>53</v>
      </c>
      <c r="B237" s="4" t="s">
        <v>478</v>
      </c>
      <c r="C237" s="3">
        <v>100056308</v>
      </c>
      <c r="D237" s="13" t="s">
        <v>479</v>
      </c>
      <c r="E237" s="10" t="s">
        <v>196</v>
      </c>
      <c r="F237" s="3" t="s">
        <v>16</v>
      </c>
      <c r="G237" s="17" t="s">
        <v>480</v>
      </c>
      <c r="H237" s="22">
        <v>2014</v>
      </c>
      <c r="I237" s="3" t="s">
        <v>13</v>
      </c>
      <c r="J237" s="11">
        <f t="shared" ref="J237:J240" si="14">L237*0.8</f>
        <v>436420</v>
      </c>
      <c r="K237" s="11">
        <f t="shared" ref="K237:K240" si="15">L237*0.2</f>
        <v>109105</v>
      </c>
      <c r="L237" s="11">
        <v>545525</v>
      </c>
      <c r="M237" s="12">
        <v>44783</v>
      </c>
    </row>
    <row r="238" spans="1:13" ht="55.2" x14ac:dyDescent="0.3">
      <c r="A238" s="4" t="s">
        <v>311</v>
      </c>
      <c r="B238" s="4" t="s">
        <v>481</v>
      </c>
      <c r="C238" s="3">
        <v>100056288</v>
      </c>
      <c r="D238" s="13" t="s">
        <v>482</v>
      </c>
      <c r="E238" s="10" t="s">
        <v>196</v>
      </c>
      <c r="F238" s="3" t="s">
        <v>22</v>
      </c>
      <c r="G238" s="17" t="s">
        <v>25</v>
      </c>
      <c r="H238" s="22">
        <v>2017</v>
      </c>
      <c r="I238" s="3" t="s">
        <v>13</v>
      </c>
      <c r="J238" s="11">
        <f t="shared" si="14"/>
        <v>1068000</v>
      </c>
      <c r="K238" s="11">
        <f t="shared" si="15"/>
        <v>267000</v>
      </c>
      <c r="L238" s="11">
        <v>1335000</v>
      </c>
      <c r="M238" s="12">
        <v>44783</v>
      </c>
    </row>
    <row r="239" spans="1:13" ht="36" x14ac:dyDescent="0.3">
      <c r="A239" s="4" t="s">
        <v>87</v>
      </c>
      <c r="B239" s="4" t="s">
        <v>389</v>
      </c>
      <c r="C239" s="3">
        <v>100069761</v>
      </c>
      <c r="D239" s="13" t="s">
        <v>483</v>
      </c>
      <c r="E239" s="10" t="s">
        <v>199</v>
      </c>
      <c r="F239" s="3" t="s">
        <v>17</v>
      </c>
      <c r="G239" s="17" t="s">
        <v>484</v>
      </c>
      <c r="H239" s="22">
        <v>2024</v>
      </c>
      <c r="I239" s="3" t="s">
        <v>13</v>
      </c>
      <c r="J239" s="11">
        <f t="shared" si="14"/>
        <v>2102020</v>
      </c>
      <c r="K239" s="11">
        <f t="shared" si="15"/>
        <v>525505</v>
      </c>
      <c r="L239" s="11">
        <v>2627525</v>
      </c>
      <c r="M239" s="12">
        <v>44783</v>
      </c>
    </row>
    <row r="240" spans="1:13" ht="36" x14ac:dyDescent="0.3">
      <c r="A240" s="4" t="s">
        <v>87</v>
      </c>
      <c r="B240" s="4" t="s">
        <v>389</v>
      </c>
      <c r="C240" s="3">
        <v>100066709</v>
      </c>
      <c r="D240" s="13" t="s">
        <v>485</v>
      </c>
      <c r="E240" s="10" t="s">
        <v>199</v>
      </c>
      <c r="F240" s="3" t="s">
        <v>17</v>
      </c>
      <c r="G240" s="17" t="s">
        <v>486</v>
      </c>
      <c r="H240" s="22">
        <v>2024</v>
      </c>
      <c r="I240" s="3" t="s">
        <v>13</v>
      </c>
      <c r="J240" s="11">
        <f t="shared" si="14"/>
        <v>1286562.4000000001</v>
      </c>
      <c r="K240" s="11">
        <f t="shared" si="15"/>
        <v>321640.60000000003</v>
      </c>
      <c r="L240" s="11">
        <v>1608203</v>
      </c>
      <c r="M240" s="12">
        <v>44783</v>
      </c>
    </row>
    <row r="241" spans="1:13" ht="55.2" x14ac:dyDescent="0.3">
      <c r="A241" s="4" t="s">
        <v>43</v>
      </c>
      <c r="B241" s="4" t="s">
        <v>487</v>
      </c>
      <c r="C241" s="3">
        <v>100050996</v>
      </c>
      <c r="D241" s="13" t="s">
        <v>488</v>
      </c>
      <c r="E241" s="10" t="s">
        <v>199</v>
      </c>
      <c r="F241" s="3" t="s">
        <v>16</v>
      </c>
      <c r="G241" s="17" t="s">
        <v>489</v>
      </c>
      <c r="H241" s="22">
        <v>2008</v>
      </c>
      <c r="I241" s="3" t="s">
        <v>13</v>
      </c>
      <c r="J241" s="11">
        <f>L241*0.8</f>
        <v>404827.2</v>
      </c>
      <c r="K241" s="11">
        <f>L241*0.2</f>
        <v>101206.8</v>
      </c>
      <c r="L241" s="11">
        <v>506034</v>
      </c>
      <c r="M241" s="12">
        <v>44783</v>
      </c>
    </row>
  </sheetData>
  <printOptions horizontalCentered="1"/>
  <pageMargins left="0.4" right="0.4" top="0.25" bottom="0.5" header="0.3" footer="0.3"/>
  <pageSetup scale="68" fitToHeight="6" orientation="landscape"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Kaczorowski</dc:creator>
  <cp:lastModifiedBy>Mike Kaczorowski</cp:lastModifiedBy>
  <cp:lastPrinted>2020-05-11T15:36:09Z</cp:lastPrinted>
  <dcterms:created xsi:type="dcterms:W3CDTF">2018-10-09T19:49:37Z</dcterms:created>
  <dcterms:modified xsi:type="dcterms:W3CDTF">2022-08-22T22:25:52Z</dcterms:modified>
</cp:coreProperties>
</file>